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8265" windowHeight="5505"/>
  </bookViews>
  <sheets>
    <sheet name="Noten" sheetId="1" r:id="rId1"/>
    <sheet name="Druck" sheetId="2" r:id="rId2"/>
    <sheet name="Sonst" sheetId="3" r:id="rId3"/>
  </sheets>
  <definedNames>
    <definedName name="_xlnm.Print_Area" localSheetId="1">Druck!$A$1:$N$41</definedName>
  </definedNames>
  <calcPr calcId="124519"/>
</workbook>
</file>

<file path=xl/calcChain.xml><?xml version="1.0" encoding="utf-8"?>
<calcChain xmlns="http://schemas.openxmlformats.org/spreadsheetml/2006/main">
  <c r="AT13" i="1"/>
  <c r="AS13"/>
  <c r="AR13"/>
  <c r="AQ13"/>
  <c r="AP13"/>
  <c r="AO13"/>
  <c r="AN13"/>
  <c r="AM13"/>
  <c r="AL13"/>
  <c r="AK13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P14" l="1"/>
  <c r="AU16" l="1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E45"/>
  <c r="D36" i="2" s="1"/>
  <c r="E44" i="1"/>
  <c r="D30" i="2" s="1"/>
  <c r="E43" i="1"/>
  <c r="E42"/>
  <c r="E41"/>
  <c r="D27" i="2" s="1"/>
  <c r="AB45" i="1"/>
  <c r="AX45" s="1"/>
  <c r="AB44"/>
  <c r="AX44" s="1"/>
  <c r="AB43"/>
  <c r="AX43" s="1"/>
  <c r="AB42"/>
  <c r="AX42" s="1"/>
  <c r="AB41"/>
  <c r="AX41" s="1"/>
  <c r="AB35"/>
  <c r="AX35" s="1"/>
  <c r="AJ14"/>
  <c r="AI14"/>
  <c r="AH14"/>
  <c r="AG14"/>
  <c r="AF14"/>
  <c r="AO45"/>
  <c r="AN45"/>
  <c r="AM45"/>
  <c r="AL45"/>
  <c r="AK45"/>
  <c r="AJ45"/>
  <c r="AI45"/>
  <c r="AH45"/>
  <c r="AG45"/>
  <c r="AF45"/>
  <c r="AO44"/>
  <c r="AN44"/>
  <c r="AM44"/>
  <c r="AL44"/>
  <c r="AK44"/>
  <c r="AJ44"/>
  <c r="AI44"/>
  <c r="AH44"/>
  <c r="AG44"/>
  <c r="AF44"/>
  <c r="AO43"/>
  <c r="AN43"/>
  <c r="AM43"/>
  <c r="AL43"/>
  <c r="AK43"/>
  <c r="AJ43"/>
  <c r="AI43"/>
  <c r="AH43"/>
  <c r="AG43"/>
  <c r="AF43"/>
  <c r="AO42"/>
  <c r="AN42"/>
  <c r="AM42"/>
  <c r="AL42"/>
  <c r="AK42"/>
  <c r="AJ42"/>
  <c r="AI42"/>
  <c r="AH42"/>
  <c r="AG42"/>
  <c r="AF42"/>
  <c r="AO41"/>
  <c r="AN41"/>
  <c r="AM41"/>
  <c r="AL41"/>
  <c r="AK41"/>
  <c r="AJ41"/>
  <c r="AI41"/>
  <c r="AH41"/>
  <c r="AG41"/>
  <c r="AF41"/>
  <c r="AO40"/>
  <c r="AN40"/>
  <c r="AM40"/>
  <c r="AL40"/>
  <c r="AK40"/>
  <c r="AJ40"/>
  <c r="AI40"/>
  <c r="AH40"/>
  <c r="AG40"/>
  <c r="AF40"/>
  <c r="AO39"/>
  <c r="AN39"/>
  <c r="AM39"/>
  <c r="AL39"/>
  <c r="AK39"/>
  <c r="AJ39"/>
  <c r="AI39"/>
  <c r="AH39"/>
  <c r="AG39"/>
  <c r="AF39"/>
  <c r="AO38"/>
  <c r="AN38"/>
  <c r="AM38"/>
  <c r="AL38"/>
  <c r="AK38"/>
  <c r="AJ38"/>
  <c r="AI38"/>
  <c r="AH38"/>
  <c r="AG38"/>
  <c r="AF38"/>
  <c r="AO37"/>
  <c r="AN37"/>
  <c r="AM37"/>
  <c r="AL37"/>
  <c r="AK37"/>
  <c r="AJ37"/>
  <c r="AI37"/>
  <c r="AH37"/>
  <c r="AG37"/>
  <c r="AF37"/>
  <c r="AO36"/>
  <c r="AN36"/>
  <c r="AM36"/>
  <c r="AL36"/>
  <c r="AK36"/>
  <c r="AJ36"/>
  <c r="AI36"/>
  <c r="AH36"/>
  <c r="AG36"/>
  <c r="AF36"/>
  <c r="AO35"/>
  <c r="AN35"/>
  <c r="AM35"/>
  <c r="AL35"/>
  <c r="AK35"/>
  <c r="AJ35"/>
  <c r="AI35"/>
  <c r="AH35"/>
  <c r="AG35"/>
  <c r="AF35"/>
  <c r="AO34"/>
  <c r="AN34"/>
  <c r="AM34"/>
  <c r="AL34"/>
  <c r="AK34"/>
  <c r="AJ34"/>
  <c r="AI34"/>
  <c r="AH34"/>
  <c r="AG34"/>
  <c r="AF34"/>
  <c r="AO33"/>
  <c r="AN33"/>
  <c r="AM33"/>
  <c r="AL33"/>
  <c r="AK33"/>
  <c r="AJ33"/>
  <c r="AI33"/>
  <c r="AH33"/>
  <c r="AG33"/>
  <c r="AF33"/>
  <c r="AO32"/>
  <c r="AN32"/>
  <c r="AM32"/>
  <c r="AL32"/>
  <c r="AK32"/>
  <c r="AJ32"/>
  <c r="AI32"/>
  <c r="AH32"/>
  <c r="AG32"/>
  <c r="AF32"/>
  <c r="AO31"/>
  <c r="AN31"/>
  <c r="AM31"/>
  <c r="AL31"/>
  <c r="AK31"/>
  <c r="AJ31"/>
  <c r="AI31"/>
  <c r="AH31"/>
  <c r="AG31"/>
  <c r="AF31"/>
  <c r="AO30"/>
  <c r="AN30"/>
  <c r="AM30"/>
  <c r="AL30"/>
  <c r="AK30"/>
  <c r="AJ30"/>
  <c r="AI30"/>
  <c r="AH30"/>
  <c r="AG30"/>
  <c r="AF30"/>
  <c r="AO29"/>
  <c r="AN29"/>
  <c r="AM29"/>
  <c r="AL29"/>
  <c r="AK29"/>
  <c r="AJ29"/>
  <c r="AI29"/>
  <c r="AH29"/>
  <c r="AG29"/>
  <c r="AF29"/>
  <c r="AO28"/>
  <c r="AN28"/>
  <c r="AM28"/>
  <c r="AL28"/>
  <c r="AK28"/>
  <c r="AJ28"/>
  <c r="AI28"/>
  <c r="AH28"/>
  <c r="AG28"/>
  <c r="AF28"/>
  <c r="AO27"/>
  <c r="AN27"/>
  <c r="AM27"/>
  <c r="AL27"/>
  <c r="AK27"/>
  <c r="AJ27"/>
  <c r="AI27"/>
  <c r="AH27"/>
  <c r="AG27"/>
  <c r="AF27"/>
  <c r="AO26"/>
  <c r="AN26"/>
  <c r="AM26"/>
  <c r="AL26"/>
  <c r="AK26"/>
  <c r="AJ26"/>
  <c r="AI26"/>
  <c r="AH26"/>
  <c r="AG26"/>
  <c r="AF26"/>
  <c r="AO25"/>
  <c r="AN25"/>
  <c r="AM25"/>
  <c r="AL25"/>
  <c r="AK25"/>
  <c r="AJ25"/>
  <c r="AI25"/>
  <c r="AH25"/>
  <c r="AG25"/>
  <c r="AF25"/>
  <c r="AO24"/>
  <c r="AN24"/>
  <c r="AM24"/>
  <c r="AL24"/>
  <c r="AK24"/>
  <c r="AJ24"/>
  <c r="AI24"/>
  <c r="AH24"/>
  <c r="AG24"/>
  <c r="AF24"/>
  <c r="AO23"/>
  <c r="AN23"/>
  <c r="AM23"/>
  <c r="AL23"/>
  <c r="AK23"/>
  <c r="AJ23"/>
  <c r="AI23"/>
  <c r="AH23"/>
  <c r="AG23"/>
  <c r="AF23"/>
  <c r="AO22"/>
  <c r="AN22"/>
  <c r="AM22"/>
  <c r="AL22"/>
  <c r="AK22"/>
  <c r="AJ22"/>
  <c r="AI22"/>
  <c r="AH22"/>
  <c r="AG22"/>
  <c r="AF22"/>
  <c r="AO21"/>
  <c r="AN21"/>
  <c r="AM21"/>
  <c r="AL21"/>
  <c r="AK21"/>
  <c r="AJ21"/>
  <c r="AI21"/>
  <c r="AH21"/>
  <c r="AG21"/>
  <c r="AF21"/>
  <c r="AO20"/>
  <c r="AN20"/>
  <c r="AM20"/>
  <c r="AL20"/>
  <c r="AK20"/>
  <c r="AJ20"/>
  <c r="AI20"/>
  <c r="AH20"/>
  <c r="AG20"/>
  <c r="AF20"/>
  <c r="AO19"/>
  <c r="AN19"/>
  <c r="AM19"/>
  <c r="AL19"/>
  <c r="AK19"/>
  <c r="AJ19"/>
  <c r="AI19"/>
  <c r="AH19"/>
  <c r="AG19"/>
  <c r="AF19"/>
  <c r="AO18"/>
  <c r="AN18"/>
  <c r="AM18"/>
  <c r="AL18"/>
  <c r="AK18"/>
  <c r="AJ18"/>
  <c r="AI18"/>
  <c r="AH18"/>
  <c r="AG18"/>
  <c r="AF18"/>
  <c r="AO17"/>
  <c r="AN17"/>
  <c r="AM17"/>
  <c r="AL17"/>
  <c r="AK17"/>
  <c r="AJ17"/>
  <c r="AI17"/>
  <c r="AH17"/>
  <c r="AG17"/>
  <c r="AF17"/>
  <c r="AO16"/>
  <c r="AN16"/>
  <c r="AM16"/>
  <c r="AL16"/>
  <c r="AK16"/>
  <c r="AJ16"/>
  <c r="AI16"/>
  <c r="AH16"/>
  <c r="AG16"/>
  <c r="AF16"/>
  <c r="Y52"/>
  <c r="X52"/>
  <c r="W52"/>
  <c r="V52"/>
  <c r="Z12"/>
  <c r="V14"/>
  <c r="Z18"/>
  <c r="Z17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6"/>
  <c r="Y14"/>
  <c r="X14"/>
  <c r="C1" i="2"/>
  <c r="B2"/>
  <c r="C2"/>
  <c r="E2"/>
  <c r="F2"/>
  <c r="G2"/>
  <c r="H2"/>
  <c r="I2"/>
  <c r="J2"/>
  <c r="K2"/>
  <c r="L2"/>
  <c r="M2"/>
  <c r="N2"/>
  <c r="B3"/>
  <c r="C3"/>
  <c r="E3"/>
  <c r="F3"/>
  <c r="G3"/>
  <c r="H3"/>
  <c r="I3"/>
  <c r="J3"/>
  <c r="K3"/>
  <c r="L3"/>
  <c r="M3"/>
  <c r="N3"/>
  <c r="B4"/>
  <c r="C4"/>
  <c r="E4"/>
  <c r="F4"/>
  <c r="G4"/>
  <c r="H4"/>
  <c r="I4"/>
  <c r="J4"/>
  <c r="K4"/>
  <c r="L4"/>
  <c r="M4"/>
  <c r="N4"/>
  <c r="B5"/>
  <c r="C5"/>
  <c r="E5"/>
  <c r="F5"/>
  <c r="G5"/>
  <c r="H5"/>
  <c r="I5"/>
  <c r="J5"/>
  <c r="K5"/>
  <c r="L5"/>
  <c r="M5"/>
  <c r="N5"/>
  <c r="B6"/>
  <c r="C6"/>
  <c r="E6"/>
  <c r="F6"/>
  <c r="G6"/>
  <c r="H6"/>
  <c r="I6"/>
  <c r="J6"/>
  <c r="K6"/>
  <c r="L6"/>
  <c r="M6"/>
  <c r="N6"/>
  <c r="B7"/>
  <c r="C7"/>
  <c r="E7"/>
  <c r="F7"/>
  <c r="G7"/>
  <c r="H7"/>
  <c r="I7"/>
  <c r="J7"/>
  <c r="K7"/>
  <c r="L7"/>
  <c r="M7"/>
  <c r="N7"/>
  <c r="B8"/>
  <c r="C8"/>
  <c r="E8"/>
  <c r="F8"/>
  <c r="G8"/>
  <c r="H8"/>
  <c r="I8"/>
  <c r="J8"/>
  <c r="K8"/>
  <c r="L8"/>
  <c r="M8"/>
  <c r="N8"/>
  <c r="B9"/>
  <c r="C9"/>
  <c r="E9"/>
  <c r="F9"/>
  <c r="G9"/>
  <c r="H9"/>
  <c r="I9"/>
  <c r="J9"/>
  <c r="K9"/>
  <c r="L9"/>
  <c r="M9"/>
  <c r="N9"/>
  <c r="B10"/>
  <c r="C10"/>
  <c r="E10"/>
  <c r="F10"/>
  <c r="G10"/>
  <c r="H10"/>
  <c r="I10"/>
  <c r="J10"/>
  <c r="K10"/>
  <c r="L10"/>
  <c r="M10"/>
  <c r="N10"/>
  <c r="B11"/>
  <c r="C11"/>
  <c r="E11"/>
  <c r="F11"/>
  <c r="G11"/>
  <c r="H11"/>
  <c r="I11"/>
  <c r="J11"/>
  <c r="K11"/>
  <c r="L11"/>
  <c r="M11"/>
  <c r="N11"/>
  <c r="B12"/>
  <c r="C12"/>
  <c r="E12"/>
  <c r="F12"/>
  <c r="G12"/>
  <c r="H12"/>
  <c r="I12"/>
  <c r="J12"/>
  <c r="K12"/>
  <c r="L12"/>
  <c r="M12"/>
  <c r="N12"/>
  <c r="B13"/>
  <c r="C13"/>
  <c r="E13"/>
  <c r="F13"/>
  <c r="G13"/>
  <c r="H13"/>
  <c r="I13"/>
  <c r="J13"/>
  <c r="K13"/>
  <c r="L13"/>
  <c r="M13"/>
  <c r="N13"/>
  <c r="B14"/>
  <c r="C14"/>
  <c r="E14"/>
  <c r="F14"/>
  <c r="G14"/>
  <c r="H14"/>
  <c r="I14"/>
  <c r="J14"/>
  <c r="K14"/>
  <c r="L14"/>
  <c r="M14"/>
  <c r="N14"/>
  <c r="B15"/>
  <c r="C15"/>
  <c r="E15"/>
  <c r="F15"/>
  <c r="G15"/>
  <c r="H15"/>
  <c r="I15"/>
  <c r="J15"/>
  <c r="K15"/>
  <c r="L15"/>
  <c r="M15"/>
  <c r="N15"/>
  <c r="B16"/>
  <c r="C16"/>
  <c r="E16"/>
  <c r="F16"/>
  <c r="G16"/>
  <c r="H16"/>
  <c r="I16"/>
  <c r="J16"/>
  <c r="K16"/>
  <c r="L16"/>
  <c r="M16"/>
  <c r="N16"/>
  <c r="B17"/>
  <c r="C17"/>
  <c r="E17"/>
  <c r="F17"/>
  <c r="G17"/>
  <c r="H17"/>
  <c r="I17"/>
  <c r="J17"/>
  <c r="K17"/>
  <c r="L17"/>
  <c r="M17"/>
  <c r="N17"/>
  <c r="B18"/>
  <c r="C18"/>
  <c r="E18"/>
  <c r="F18"/>
  <c r="G18"/>
  <c r="H18"/>
  <c r="I18"/>
  <c r="J18"/>
  <c r="K18"/>
  <c r="L18"/>
  <c r="M18"/>
  <c r="N18"/>
  <c r="B19"/>
  <c r="C19"/>
  <c r="E19"/>
  <c r="F19"/>
  <c r="G19"/>
  <c r="H19"/>
  <c r="I19"/>
  <c r="J19"/>
  <c r="K19"/>
  <c r="L19"/>
  <c r="M19"/>
  <c r="N19"/>
  <c r="B20"/>
  <c r="C20"/>
  <c r="E20"/>
  <c r="F20"/>
  <c r="G20"/>
  <c r="H20"/>
  <c r="I20"/>
  <c r="J20"/>
  <c r="K20"/>
  <c r="L20"/>
  <c r="M20"/>
  <c r="N20"/>
  <c r="B21"/>
  <c r="C21"/>
  <c r="E21"/>
  <c r="F21"/>
  <c r="G21"/>
  <c r="H21"/>
  <c r="I21"/>
  <c r="J21"/>
  <c r="K21"/>
  <c r="L21"/>
  <c r="M21"/>
  <c r="N21"/>
  <c r="B22"/>
  <c r="C22"/>
  <c r="E22"/>
  <c r="F22"/>
  <c r="G22"/>
  <c r="H22"/>
  <c r="I22"/>
  <c r="J22"/>
  <c r="K22"/>
  <c r="L22"/>
  <c r="M22"/>
  <c r="N22"/>
  <c r="B23"/>
  <c r="C23"/>
  <c r="E23"/>
  <c r="F23"/>
  <c r="G23"/>
  <c r="H23"/>
  <c r="I23"/>
  <c r="J23"/>
  <c r="K23"/>
  <c r="L23"/>
  <c r="M23"/>
  <c r="N23"/>
  <c r="B24"/>
  <c r="C24"/>
  <c r="E24"/>
  <c r="F24"/>
  <c r="G24"/>
  <c r="H24"/>
  <c r="I24"/>
  <c r="J24"/>
  <c r="K24"/>
  <c r="L24"/>
  <c r="M24"/>
  <c r="N24"/>
  <c r="B25"/>
  <c r="C25"/>
  <c r="E25"/>
  <c r="F25"/>
  <c r="G25"/>
  <c r="H25"/>
  <c r="I25"/>
  <c r="J25"/>
  <c r="K25"/>
  <c r="L25"/>
  <c r="M25"/>
  <c r="N25"/>
  <c r="B26"/>
  <c r="C26"/>
  <c r="E26"/>
  <c r="F26"/>
  <c r="G26"/>
  <c r="H26"/>
  <c r="I26"/>
  <c r="J26"/>
  <c r="K26"/>
  <c r="L26"/>
  <c r="M26"/>
  <c r="N26"/>
  <c r="B27"/>
  <c r="C27"/>
  <c r="E27"/>
  <c r="F27"/>
  <c r="G27"/>
  <c r="H27"/>
  <c r="I27"/>
  <c r="J27"/>
  <c r="K27"/>
  <c r="L27"/>
  <c r="M27"/>
  <c r="N27"/>
  <c r="B28"/>
  <c r="C28"/>
  <c r="E28"/>
  <c r="F28"/>
  <c r="G28"/>
  <c r="H28"/>
  <c r="I28"/>
  <c r="J28"/>
  <c r="K28"/>
  <c r="L28"/>
  <c r="M28"/>
  <c r="N28"/>
  <c r="B29"/>
  <c r="C29"/>
  <c r="E29"/>
  <c r="F29"/>
  <c r="G29"/>
  <c r="H29"/>
  <c r="I29"/>
  <c r="J29"/>
  <c r="K29"/>
  <c r="L29"/>
  <c r="M29"/>
  <c r="N29"/>
  <c r="B30"/>
  <c r="C30"/>
  <c r="E30"/>
  <c r="F30"/>
  <c r="G30"/>
  <c r="H30"/>
  <c r="I30"/>
  <c r="J30"/>
  <c r="K30"/>
  <c r="L30"/>
  <c r="M30"/>
  <c r="N30"/>
  <c r="B31"/>
  <c r="C31"/>
  <c r="E31"/>
  <c r="F31"/>
  <c r="G31"/>
  <c r="H31"/>
  <c r="I31"/>
  <c r="J31"/>
  <c r="K31"/>
  <c r="L31"/>
  <c r="M31"/>
  <c r="N31"/>
  <c r="B32"/>
  <c r="C32"/>
  <c r="E32"/>
  <c r="F32"/>
  <c r="G32"/>
  <c r="H32"/>
  <c r="I32"/>
  <c r="J32"/>
  <c r="K32"/>
  <c r="L32"/>
  <c r="M32"/>
  <c r="N32"/>
  <c r="B33"/>
  <c r="C33"/>
  <c r="E33"/>
  <c r="F33"/>
  <c r="G33"/>
  <c r="H33"/>
  <c r="I33"/>
  <c r="J33"/>
  <c r="K33"/>
  <c r="L33"/>
  <c r="M33"/>
  <c r="N33"/>
  <c r="B34"/>
  <c r="C34"/>
  <c r="E34"/>
  <c r="F34"/>
  <c r="G34"/>
  <c r="H34"/>
  <c r="I34"/>
  <c r="J34"/>
  <c r="K34"/>
  <c r="L34"/>
  <c r="M34"/>
  <c r="N34"/>
  <c r="B35"/>
  <c r="C35"/>
  <c r="E35"/>
  <c r="F35"/>
  <c r="G35"/>
  <c r="H35"/>
  <c r="I35"/>
  <c r="J35"/>
  <c r="K35"/>
  <c r="L35"/>
  <c r="M35"/>
  <c r="N35"/>
  <c r="B36"/>
  <c r="C36"/>
  <c r="E36"/>
  <c r="F36"/>
  <c r="G36"/>
  <c r="H36"/>
  <c r="I36"/>
  <c r="J36"/>
  <c r="K36"/>
  <c r="L36"/>
  <c r="M36"/>
  <c r="N36"/>
  <c r="B37"/>
  <c r="C37"/>
  <c r="D37"/>
  <c r="E37"/>
  <c r="F37"/>
  <c r="G37"/>
  <c r="H37"/>
  <c r="I37"/>
  <c r="J37"/>
  <c r="K37"/>
  <c r="L37"/>
  <c r="M37"/>
  <c r="N37"/>
  <c r="B38"/>
  <c r="C38"/>
  <c r="D38"/>
  <c r="E38"/>
  <c r="F38"/>
  <c r="G38"/>
  <c r="H38"/>
  <c r="I38"/>
  <c r="J38"/>
  <c r="K38"/>
  <c r="L38"/>
  <c r="M38"/>
  <c r="N38"/>
  <c r="B39"/>
  <c r="C39"/>
  <c r="D39"/>
  <c r="E39"/>
  <c r="F39"/>
  <c r="G39"/>
  <c r="H39"/>
  <c r="I39"/>
  <c r="J39"/>
  <c r="K39"/>
  <c r="L39"/>
  <c r="M39"/>
  <c r="N39"/>
  <c r="B40"/>
  <c r="C40"/>
  <c r="D40"/>
  <c r="E40"/>
  <c r="F40"/>
  <c r="G40"/>
  <c r="H40"/>
  <c r="I40"/>
  <c r="J40"/>
  <c r="K40"/>
  <c r="L40"/>
  <c r="M40"/>
  <c r="N40"/>
  <c r="B41"/>
  <c r="C41"/>
  <c r="D41"/>
  <c r="E41"/>
  <c r="F41"/>
  <c r="G41"/>
  <c r="H41"/>
  <c r="I41"/>
  <c r="J41"/>
  <c r="K41"/>
  <c r="L41"/>
  <c r="M41"/>
  <c r="N41"/>
  <c r="D28"/>
  <c r="D29"/>
  <c r="D31"/>
  <c r="D32"/>
  <c r="D33"/>
  <c r="D34"/>
  <c r="D35"/>
  <c r="F52" i="1"/>
  <c r="G52"/>
  <c r="H52"/>
  <c r="I52"/>
  <c r="J52"/>
  <c r="K52"/>
  <c r="L52"/>
  <c r="M52"/>
  <c r="N52"/>
  <c r="O52"/>
  <c r="P52"/>
  <c r="Q52"/>
  <c r="R52"/>
  <c r="S52"/>
  <c r="T52"/>
  <c r="U52"/>
  <c r="M14"/>
  <c r="H14"/>
  <c r="S14"/>
  <c r="N14"/>
  <c r="P14"/>
  <c r="K14"/>
  <c r="U14"/>
  <c r="J14"/>
  <c r="O14"/>
  <c r="T14"/>
  <c r="I14"/>
  <c r="R14"/>
  <c r="W14"/>
  <c r="G14"/>
  <c r="L14"/>
  <c r="Q14"/>
  <c r="F9"/>
  <c r="F14"/>
  <c r="AK14"/>
  <c r="E35" l="1"/>
  <c r="D21" i="2" s="1"/>
  <c r="AA33" i="1"/>
  <c r="AW33" s="1"/>
  <c r="V13"/>
  <c r="R13"/>
  <c r="N13"/>
  <c r="J13"/>
  <c r="W13"/>
  <c r="S13"/>
  <c r="O13"/>
  <c r="K13"/>
  <c r="X13"/>
  <c r="T13"/>
  <c r="P13"/>
  <c r="L13"/>
  <c r="Y13"/>
  <c r="U13"/>
  <c r="Q13"/>
  <c r="M13"/>
  <c r="AA27"/>
  <c r="AW27" s="1"/>
  <c r="AA34"/>
  <c r="AA26"/>
  <c r="AW26" s="1"/>
  <c r="AA40"/>
  <c r="AA22"/>
  <c r="AW22" s="1"/>
  <c r="AS43"/>
  <c r="AS37"/>
  <c r="AS33"/>
  <c r="AS29"/>
  <c r="AS25"/>
  <c r="AS21"/>
  <c r="AS19"/>
  <c r="AS20"/>
  <c r="AS16"/>
  <c r="AS45"/>
  <c r="AS41"/>
  <c r="AS39"/>
  <c r="AS35"/>
  <c r="AS31"/>
  <c r="AS27"/>
  <c r="AS23"/>
  <c r="AS17"/>
  <c r="AS44"/>
  <c r="AS42"/>
  <c r="AS40"/>
  <c r="AS38"/>
  <c r="AS36"/>
  <c r="AS34"/>
  <c r="AS32"/>
  <c r="AS30"/>
  <c r="AS28"/>
  <c r="AS26"/>
  <c r="AS24"/>
  <c r="AS22"/>
  <c r="AS18"/>
  <c r="AA31"/>
  <c r="AW31" s="1"/>
  <c r="AA42"/>
  <c r="AW42" s="1"/>
  <c r="AR42"/>
  <c r="AR38"/>
  <c r="AR34"/>
  <c r="AR30"/>
  <c r="AR26"/>
  <c r="AR22"/>
  <c r="AR18"/>
  <c r="AR45"/>
  <c r="AR41"/>
  <c r="AR37"/>
  <c r="AR33"/>
  <c r="AR29"/>
  <c r="AR25"/>
  <c r="AR21"/>
  <c r="AR44"/>
  <c r="AR40"/>
  <c r="AR36"/>
  <c r="AR32"/>
  <c r="AR28"/>
  <c r="AR24"/>
  <c r="AR20"/>
  <c r="AR16"/>
  <c r="AR43"/>
  <c r="AR39"/>
  <c r="AR35"/>
  <c r="AR31"/>
  <c r="AR27"/>
  <c r="AR23"/>
  <c r="AR19"/>
  <c r="AR17"/>
  <c r="AA45"/>
  <c r="AW45" s="1"/>
  <c r="AA18"/>
  <c r="AW18" s="1"/>
  <c r="AA43"/>
  <c r="AW43" s="1"/>
  <c r="AA32"/>
  <c r="AW32" s="1"/>
  <c r="AA25"/>
  <c r="AW25" s="1"/>
  <c r="AQ45"/>
  <c r="AQ43"/>
  <c r="AQ42"/>
  <c r="AQ40"/>
  <c r="AQ38"/>
  <c r="AQ37"/>
  <c r="AQ36"/>
  <c r="AQ35"/>
  <c r="AQ33"/>
  <c r="AQ31"/>
  <c r="AQ29"/>
  <c r="AQ25"/>
  <c r="AQ22"/>
  <c r="AQ16"/>
  <c r="AQ41"/>
  <c r="AQ28"/>
  <c r="AQ23"/>
  <c r="AQ19"/>
  <c r="AQ39"/>
  <c r="AQ26"/>
  <c r="AQ21"/>
  <c r="AQ17"/>
  <c r="AQ44"/>
  <c r="AQ34"/>
  <c r="AQ32"/>
  <c r="AQ30"/>
  <c r="AQ27"/>
  <c r="AQ24"/>
  <c r="AQ20"/>
  <c r="AQ18"/>
  <c r="AA19"/>
  <c r="AW19" s="1"/>
  <c r="AA38"/>
  <c r="AA28"/>
  <c r="AW28" s="1"/>
  <c r="AA41"/>
  <c r="AW41" s="1"/>
  <c r="AA20"/>
  <c r="AW20" s="1"/>
  <c r="AA29"/>
  <c r="AW29" s="1"/>
  <c r="AP42"/>
  <c r="AP38"/>
  <c r="AP34"/>
  <c r="AP30"/>
  <c r="AP26"/>
  <c r="AP22"/>
  <c r="AP18"/>
  <c r="AP39"/>
  <c r="AP35"/>
  <c r="AP27"/>
  <c r="AP23"/>
  <c r="AP36"/>
  <c r="AP32"/>
  <c r="AP24"/>
  <c r="AP43"/>
  <c r="AP28"/>
  <c r="AP44"/>
  <c r="AP45"/>
  <c r="AP41"/>
  <c r="AP37"/>
  <c r="AP33"/>
  <c r="AP29"/>
  <c r="AP25"/>
  <c r="AP21"/>
  <c r="AP17"/>
  <c r="AP31"/>
  <c r="AP19"/>
  <c r="AP40"/>
  <c r="AP20"/>
  <c r="AP16"/>
  <c r="Z52"/>
  <c r="AB19"/>
  <c r="AX19" s="1"/>
  <c r="AB27"/>
  <c r="AX27" s="1"/>
  <c r="AB18"/>
  <c r="AX18" s="1"/>
  <c r="AB22"/>
  <c r="AX22" s="1"/>
  <c r="AB26"/>
  <c r="AX26" s="1"/>
  <c r="AB33"/>
  <c r="AX33" s="1"/>
  <c r="AB20"/>
  <c r="AX20" s="1"/>
  <c r="AB32"/>
  <c r="AX32" s="1"/>
  <c r="E19"/>
  <c r="D5" i="2" s="1"/>
  <c r="E27" i="1"/>
  <c r="D13" i="2" s="1"/>
  <c r="E18" i="1"/>
  <c r="D4" i="2" s="1"/>
  <c r="E22" i="1"/>
  <c r="D8" i="2" s="1"/>
  <c r="E26" i="1"/>
  <c r="D12" i="2" s="1"/>
  <c r="E33" i="1"/>
  <c r="D19" i="2" s="1"/>
  <c r="E20" i="1"/>
  <c r="D6" i="2" s="1"/>
  <c r="E32" i="1"/>
  <c r="D18" i="2" s="1"/>
  <c r="AA37" i="1"/>
  <c r="AA23"/>
  <c r="AA16"/>
  <c r="AA24"/>
  <c r="AA30"/>
  <c r="AA21"/>
  <c r="AA39"/>
  <c r="AA35"/>
  <c r="AW35" s="1"/>
  <c r="AA44"/>
  <c r="AW44" s="1"/>
  <c r="AA17"/>
  <c r="AA36"/>
  <c r="AW37" l="1"/>
  <c r="AB37"/>
  <c r="AW36"/>
  <c r="AB36"/>
  <c r="AW39"/>
  <c r="AB39"/>
  <c r="AW34"/>
  <c r="AB34"/>
  <c r="AB28"/>
  <c r="AB25"/>
  <c r="AB31"/>
  <c r="AB29"/>
  <c r="AW38"/>
  <c r="AB38"/>
  <c r="AW40"/>
  <c r="AB40"/>
  <c r="AQ14"/>
  <c r="AL14"/>
  <c r="Z13"/>
  <c r="C13" s="1"/>
  <c r="J9"/>
  <c r="AT14"/>
  <c r="AO14"/>
  <c r="V9"/>
  <c r="AS14"/>
  <c r="AN14"/>
  <c r="R9"/>
  <c r="AR14"/>
  <c r="N9"/>
  <c r="AM14"/>
  <c r="AW24"/>
  <c r="AB24"/>
  <c r="AW23"/>
  <c r="AB23"/>
  <c r="AW16"/>
  <c r="AB16"/>
  <c r="AW30"/>
  <c r="AB30"/>
  <c r="AW17"/>
  <c r="AB17"/>
  <c r="AW21"/>
  <c r="AB21"/>
  <c r="AX28" l="1"/>
  <c r="E28"/>
  <c r="D14" i="2" s="1"/>
  <c r="AX38" i="1"/>
  <c r="E38"/>
  <c r="D24" i="2" s="1"/>
  <c r="AX25" i="1"/>
  <c r="E25"/>
  <c r="D11" i="2" s="1"/>
  <c r="AX39" i="1"/>
  <c r="E39"/>
  <c r="D25" i="2" s="1"/>
  <c r="AX37" i="1"/>
  <c r="E37"/>
  <c r="D23" i="2" s="1"/>
  <c r="AX31" i="1"/>
  <c r="E31"/>
  <c r="D17" i="2" s="1"/>
  <c r="AX40" i="1"/>
  <c r="E40"/>
  <c r="D26" i="2" s="1"/>
  <c r="AX29" i="1"/>
  <c r="E29"/>
  <c r="D15" i="2" s="1"/>
  <c r="AX34" i="1"/>
  <c r="E34"/>
  <c r="D20" i="2" s="1"/>
  <c r="AX36" i="1"/>
  <c r="E36"/>
  <c r="D22" i="2" s="1"/>
  <c r="AX17" i="1"/>
  <c r="E17"/>
  <c r="D3" i="2" s="1"/>
  <c r="AX21" i="1"/>
  <c r="E21"/>
  <c r="D7" i="2" s="1"/>
  <c r="AX30" i="1"/>
  <c r="E30"/>
  <c r="D16" i="2" s="1"/>
  <c r="AX24" i="1"/>
  <c r="E24"/>
  <c r="D10" i="2" s="1"/>
  <c r="AX16" i="1"/>
  <c r="E16"/>
  <c r="D2" i="2" s="1"/>
  <c r="K58" i="1"/>
  <c r="K63"/>
  <c r="K59"/>
  <c r="K57"/>
  <c r="K60"/>
  <c r="K61"/>
  <c r="AX23"/>
  <c r="E23"/>
  <c r="D9" i="2" s="1"/>
  <c r="H51" i="1" l="1"/>
  <c r="H53" s="1"/>
  <c r="X51"/>
  <c r="X53" s="1"/>
  <c r="Y51"/>
  <c r="Y53" s="1"/>
  <c r="R51"/>
  <c r="N51"/>
  <c r="Q51"/>
  <c r="Q53" s="1"/>
  <c r="M51"/>
  <c r="M53" s="1"/>
  <c r="V51"/>
  <c r="J51"/>
  <c r="W51"/>
  <c r="W53" s="1"/>
  <c r="G51"/>
  <c r="G53" s="1"/>
  <c r="I51"/>
  <c r="I53" s="1"/>
  <c r="K62"/>
  <c r="K51"/>
  <c r="K53" s="1"/>
  <c r="U51"/>
  <c r="U53" s="1"/>
  <c r="L51"/>
  <c r="L53" s="1"/>
  <c r="P51"/>
  <c r="P53" s="1"/>
  <c r="O51"/>
  <c r="O53" s="1"/>
  <c r="F51"/>
  <c r="S51"/>
  <c r="S53" s="1"/>
  <c r="T51"/>
  <c r="T53" s="1"/>
  <c r="J53" l="1"/>
  <c r="J54"/>
  <c r="N53"/>
  <c r="N54"/>
  <c r="F53"/>
  <c r="F54"/>
  <c r="Z51"/>
  <c r="Z53" s="1"/>
  <c r="V53"/>
  <c r="V54"/>
  <c r="R53"/>
  <c r="R54"/>
</calcChain>
</file>

<file path=xl/sharedStrings.xml><?xml version="1.0" encoding="utf-8"?>
<sst xmlns="http://schemas.openxmlformats.org/spreadsheetml/2006/main" count="167" uniqueCount="137">
  <si>
    <t>Nr.</t>
  </si>
  <si>
    <t>Punkte</t>
  </si>
  <si>
    <t>Note / %</t>
  </si>
  <si>
    <t>Prozent</t>
  </si>
  <si>
    <t>Note</t>
  </si>
  <si>
    <t>Gesamt</t>
  </si>
  <si>
    <t>Klasse / Fach</t>
  </si>
  <si>
    <t>Schuljahr/Klasse/Fach</t>
  </si>
  <si>
    <t xml:space="preserve"> % </t>
  </si>
  <si>
    <t>Mittel</t>
  </si>
  <si>
    <t>bis %</t>
  </si>
  <si>
    <t>von %</t>
  </si>
  <si>
    <t xml:space="preserve"> </t>
  </si>
  <si>
    <t>Datum</t>
  </si>
  <si>
    <t>Testform</t>
  </si>
  <si>
    <t>Lehrer</t>
  </si>
  <si>
    <t>Anzahl</t>
  </si>
  <si>
    <t>Name</t>
  </si>
  <si>
    <t>maximal</t>
  </si>
  <si>
    <t>Aufgabe 02:</t>
  </si>
  <si>
    <t>Aufgabe 01:</t>
  </si>
  <si>
    <t>Aufgabe 03:</t>
  </si>
  <si>
    <t>Aufgabe 04:</t>
  </si>
  <si>
    <t>Aufgabe 05:</t>
  </si>
  <si>
    <t>Aufgabe 06:</t>
  </si>
  <si>
    <t>Aufgabe 07:</t>
  </si>
  <si>
    <t>Aufgabe 08:</t>
  </si>
  <si>
    <t>Aufgabe 09:</t>
  </si>
  <si>
    <t>Aufgabe 10:</t>
  </si>
  <si>
    <t>Aufgabe 11:</t>
  </si>
  <si>
    <t>Aufgabe 12:</t>
  </si>
  <si>
    <t>Zusatzinformationen</t>
  </si>
  <si>
    <t>Notengrenzen</t>
  </si>
  <si>
    <t>Teilgenommen TG auf 0 setzen bei fehlenden Schülern</t>
  </si>
  <si>
    <t>TG</t>
  </si>
  <si>
    <t>Nummer der Aufgabe</t>
  </si>
  <si>
    <t>Summe</t>
  </si>
  <si>
    <t>Maximale Punkte pro Aufgabe</t>
  </si>
  <si>
    <t>Erreichte Punkte pro Aufgabe</t>
  </si>
  <si>
    <t>Prozentuelle Aufgabenleichtigkeit</t>
  </si>
  <si>
    <t>Aufg. 13,17:</t>
  </si>
  <si>
    <t>Aufg. 14,18:</t>
  </si>
  <si>
    <t>Aufg. 15,19:</t>
  </si>
  <si>
    <t>Aufg. 16,20:</t>
  </si>
  <si>
    <t>1...4</t>
  </si>
  <si>
    <t>5…8</t>
  </si>
  <si>
    <t>9…12</t>
  </si>
  <si>
    <t>13…16</t>
  </si>
  <si>
    <t>17…20</t>
  </si>
  <si>
    <t>A2</t>
  </si>
  <si>
    <t>A4</t>
  </si>
  <si>
    <t>A5</t>
  </si>
  <si>
    <t>A7</t>
  </si>
  <si>
    <t>A8</t>
  </si>
  <si>
    <t>A10</t>
  </si>
  <si>
    <t>A11</t>
  </si>
  <si>
    <t>A12</t>
  </si>
  <si>
    <t>A14</t>
  </si>
  <si>
    <t>A15</t>
  </si>
  <si>
    <t>A16</t>
  </si>
  <si>
    <t>A17</t>
  </si>
  <si>
    <t>A18</t>
  </si>
  <si>
    <t>A19</t>
  </si>
  <si>
    <t>A20</t>
  </si>
  <si>
    <t xml:space="preserve"> Name</t>
  </si>
  <si>
    <t xml:space="preserve">  Name</t>
  </si>
  <si>
    <t xml:space="preserve">     Die prozentuellen Aufgabengewichte werden zunächst automatisch den maximalen Punkten angepasst.</t>
  </si>
  <si>
    <t xml:space="preserve">     Wenn aber individuelle Aufgabengewichte gewünscht sind, dann muss Punkt (5) durchgeführt werden.</t>
  </si>
  <si>
    <t>(5) Eintragen der prozentuellen Gewichte der Aufgaben (F13 bis Y13), deren Summe 100% sein muss - optional.</t>
  </si>
  <si>
    <t>(7) Eintragen der erreichten Punkte der Aufgaben für jeden Schüler (F16 bis Y45) - unbedingt.</t>
  </si>
  <si>
    <t>(9) Optimaler Ausdruck des Arbeitsblattes mit einer Drucker-Skalierung von 75% - optional.</t>
  </si>
  <si>
    <t>(1) Eintragen von Datum, Klasse/Fach, Testform und Lehrer (C1 bis C8) - optional.</t>
  </si>
  <si>
    <t>(2) Eintragen der Notengrenzen (F3 bis G7) - optional.</t>
  </si>
  <si>
    <t>(4) Eintragen der maximalen Punkte der Aufgaben (F12 bis Y12) - unbedingt.</t>
  </si>
  <si>
    <t>Hinweis zur Verwendung des Arbeitsblattes (optionale und unbedingte Eintragungen):</t>
  </si>
  <si>
    <t>(6) Eintragen der Namen der Schüler (C16 bis C45) - unbedingt.</t>
  </si>
  <si>
    <t>(8) Eintragen von 0 im Feld TG (teilgenommen) bei fehlenden Schülern (B16 bis B45) - unbedingt.</t>
  </si>
  <si>
    <t>(3) Eintragen der Aufgabennamen  (F11 bis Y11) und der Gruppennamen (AF13-AO13) in Kurzform - optional.</t>
  </si>
  <si>
    <t>G1</t>
  </si>
  <si>
    <t>G2</t>
  </si>
  <si>
    <t>G3</t>
  </si>
  <si>
    <t>G4</t>
  </si>
  <si>
    <t>G5</t>
  </si>
  <si>
    <t>Gruppen</t>
  </si>
  <si>
    <t>Prozentuelle Gruppenleichtigkeit</t>
  </si>
  <si>
    <t>Aufgaben:</t>
  </si>
  <si>
    <t>Punkte:</t>
  </si>
  <si>
    <t>Gewichte:</t>
  </si>
  <si>
    <t>Gewichtete Punkte</t>
  </si>
  <si>
    <t>© 2014, Herbert Paukert</t>
  </si>
  <si>
    <t>Gruppenleistung bezogen auf Gesamtleistung</t>
  </si>
  <si>
    <t>A1</t>
  </si>
  <si>
    <t>A6</t>
  </si>
  <si>
    <t>A9</t>
  </si>
  <si>
    <t>A13</t>
  </si>
  <si>
    <t>Gruppengewichte</t>
  </si>
  <si>
    <t>Direkte Punktesummen pro Gruppe</t>
  </si>
  <si>
    <t>Prozentuelle, gewichtete Gruppenleistung</t>
  </si>
  <si>
    <t xml:space="preserve">  Nicht genügend</t>
  </si>
  <si>
    <t xml:space="preserve">  Genügend</t>
  </si>
  <si>
    <t xml:space="preserve">  Befriedigend</t>
  </si>
  <si>
    <t xml:space="preserve">  Gut</t>
  </si>
  <si>
    <t xml:space="preserve">  Sehr gut</t>
  </si>
  <si>
    <t>Name01</t>
  </si>
  <si>
    <t>Name02</t>
  </si>
  <si>
    <t>Name03</t>
  </si>
  <si>
    <t>Name04</t>
  </si>
  <si>
    <t>Name05</t>
  </si>
  <si>
    <t>Name06</t>
  </si>
  <si>
    <t>Name07</t>
  </si>
  <si>
    <t>Name08</t>
  </si>
  <si>
    <t>Name09</t>
  </si>
  <si>
    <t>Name10</t>
  </si>
  <si>
    <t>Name11</t>
  </si>
  <si>
    <t>Name12</t>
  </si>
  <si>
    <t>Name13</t>
  </si>
  <si>
    <t>Name14</t>
  </si>
  <si>
    <t>Name15</t>
  </si>
  <si>
    <t>Name16</t>
  </si>
  <si>
    <t>Name17</t>
  </si>
  <si>
    <t>Name18</t>
  </si>
  <si>
    <t>Name19</t>
  </si>
  <si>
    <t>Name20</t>
  </si>
  <si>
    <t>Name21</t>
  </si>
  <si>
    <t>Name22</t>
  </si>
  <si>
    <t>Name23</t>
  </si>
  <si>
    <t>Name24</t>
  </si>
  <si>
    <t>Name25</t>
  </si>
  <si>
    <t>3. SA</t>
  </si>
  <si>
    <t>4B / M</t>
  </si>
  <si>
    <t>Untermeier</t>
  </si>
  <si>
    <t xml:space="preserve">   Es können höchstens 20 Aufgaben (A1 .. A20) in höchstens 5 Gruppen (G1 .. G5) aufgeteilt werden.</t>
  </si>
  <si>
    <t xml:space="preserve">   Es werden dann zusätzlich automatisch auch die jeweiligen Leistungen in den Gruppen berechnet.</t>
  </si>
  <si>
    <t xml:space="preserve">   Zu jeder einzelnen Aufgabe müssen unbedingt die maximal erreichbaren Punkte eingegeben werden.</t>
  </si>
  <si>
    <t xml:space="preserve">   Für jede Aufgabe kann die automatische Gewichtung durch eigene Gewichte überschrieben werden.</t>
  </si>
  <si>
    <t xml:space="preserve">   Dann ist unbedingt darauf zu achten, dass die Summe aller eingegebenen Gewichte 100 % beträgt.</t>
  </si>
  <si>
    <t>NOTEN, Auswertung von beliebigen Tests und Schularbeiten, Version 6.20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</si>
</sst>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_ ;\-#,##0\ "/>
  </numFmts>
  <fonts count="28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22"/>
      <name val="Arial"/>
      <family val="2"/>
    </font>
    <font>
      <b/>
      <sz val="9"/>
      <color indexed="10"/>
      <name val="Arial"/>
      <family val="2"/>
    </font>
    <font>
      <b/>
      <sz val="9"/>
      <color indexed="16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  <font>
      <b/>
      <sz val="9"/>
      <color rgb="FFC00000"/>
      <name val="Arial"/>
      <family val="2"/>
    </font>
    <font>
      <sz val="10"/>
      <color rgb="FF0000FF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9"/>
      <color theme="0" tint="-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6">
    <xf numFmtId="0" fontId="0" fillId="0" borderId="0" xfId="0"/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3" fillId="2" borderId="3" xfId="0" applyFont="1" applyFill="1" applyBorder="1"/>
    <xf numFmtId="0" fontId="11" fillId="2" borderId="4" xfId="0" applyFont="1" applyFill="1" applyBorder="1"/>
    <xf numFmtId="0" fontId="3" fillId="2" borderId="5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Protection="1"/>
    <xf numFmtId="0" fontId="0" fillId="0" borderId="0" xfId="0" applyProtection="1"/>
    <xf numFmtId="0" fontId="3" fillId="0" borderId="6" xfId="0" applyFont="1" applyBorder="1" applyProtection="1"/>
    <xf numFmtId="0" fontId="3" fillId="0" borderId="7" xfId="0" applyFont="1" applyBorder="1" applyProtection="1"/>
    <xf numFmtId="0" fontId="10" fillId="2" borderId="7" xfId="0" applyFont="1" applyFill="1" applyBorder="1" applyProtection="1"/>
    <xf numFmtId="1" fontId="3" fillId="0" borderId="0" xfId="0" applyNumberFormat="1" applyFont="1" applyProtection="1">
      <protection locked="0"/>
    </xf>
    <xf numFmtId="0" fontId="7" fillId="2" borderId="8" xfId="0" applyFont="1" applyFill="1" applyBorder="1" applyAlignment="1">
      <alignment horizontal="right"/>
    </xf>
    <xf numFmtId="0" fontId="3" fillId="3" borderId="5" xfId="0" applyFont="1" applyFill="1" applyBorder="1" applyProtection="1">
      <protection locked="0"/>
    </xf>
    <xf numFmtId="0" fontId="0" fillId="0" borderId="0" xfId="0" applyBorder="1"/>
    <xf numFmtId="1" fontId="3" fillId="0" borderId="0" xfId="0" applyNumberFormat="1" applyFont="1" applyFill="1" applyBorder="1" applyProtection="1">
      <protection locked="0"/>
    </xf>
    <xf numFmtId="0" fontId="7" fillId="0" borderId="0" xfId="0" applyFont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0" fontId="3" fillId="3" borderId="6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11" fillId="2" borderId="6" xfId="0" applyFont="1" applyFill="1" applyBorder="1"/>
    <xf numFmtId="0" fontId="7" fillId="2" borderId="12" xfId="0" applyFont="1" applyFill="1" applyBorder="1"/>
    <xf numFmtId="0" fontId="7" fillId="2" borderId="9" xfId="0" applyFont="1" applyFill="1" applyBorder="1"/>
    <xf numFmtId="0" fontId="12" fillId="0" borderId="0" xfId="0" applyFont="1"/>
    <xf numFmtId="0" fontId="3" fillId="3" borderId="1" xfId="0" applyFont="1" applyFill="1" applyBorder="1" applyProtection="1">
      <protection locked="0"/>
    </xf>
    <xf numFmtId="0" fontId="3" fillId="3" borderId="13" xfId="0" applyFont="1" applyFill="1" applyBorder="1" applyProtection="1">
      <protection locked="0"/>
    </xf>
    <xf numFmtId="0" fontId="13" fillId="2" borderId="14" xfId="0" applyFont="1" applyFill="1" applyBorder="1"/>
    <xf numFmtId="0" fontId="13" fillId="2" borderId="15" xfId="0" applyFont="1" applyFill="1" applyBorder="1"/>
    <xf numFmtId="0" fontId="13" fillId="2" borderId="16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/>
    <xf numFmtId="1" fontId="3" fillId="0" borderId="0" xfId="0" applyNumberFormat="1" applyFont="1"/>
    <xf numFmtId="0" fontId="1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7" fillId="2" borderId="18" xfId="0" applyFont="1" applyFill="1" applyBorder="1" applyProtection="1"/>
    <xf numFmtId="0" fontId="17" fillId="0" borderId="0" xfId="0" applyFont="1" applyBorder="1"/>
    <xf numFmtId="0" fontId="7" fillId="2" borderId="19" xfId="0" applyFont="1" applyFill="1" applyBorder="1"/>
    <xf numFmtId="1" fontId="3" fillId="0" borderId="20" xfId="0" applyNumberFormat="1" applyFont="1" applyFill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7" fillId="2" borderId="21" xfId="0" applyFont="1" applyFill="1" applyBorder="1"/>
    <xf numFmtId="1" fontId="3" fillId="0" borderId="18" xfId="0" applyNumberFormat="1" applyFont="1" applyBorder="1"/>
    <xf numFmtId="0" fontId="15" fillId="0" borderId="0" xfId="0" applyFont="1"/>
    <xf numFmtId="0" fontId="0" fillId="0" borderId="0" xfId="0" applyBorder="1" applyAlignment="1" applyProtection="1">
      <alignment horizontal="center"/>
      <protection locked="0"/>
    </xf>
    <xf numFmtId="2" fontId="7" fillId="0" borderId="0" xfId="0" applyNumberFormat="1" applyFont="1"/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/>
    <xf numFmtId="2" fontId="9" fillId="0" borderId="0" xfId="0" applyNumberFormat="1" applyFont="1"/>
    <xf numFmtId="2" fontId="13" fillId="0" borderId="17" xfId="0" applyNumberFormat="1" applyFont="1" applyFill="1" applyBorder="1"/>
    <xf numFmtId="2" fontId="13" fillId="0" borderId="22" xfId="0" applyNumberFormat="1" applyFont="1" applyFill="1" applyBorder="1"/>
    <xf numFmtId="2" fontId="3" fillId="0" borderId="0" xfId="0" applyNumberFormat="1" applyFont="1" applyFill="1" applyBorder="1"/>
    <xf numFmtId="2" fontId="0" fillId="0" borderId="0" xfId="0" applyNumberFormat="1" applyFill="1" applyBorder="1"/>
    <xf numFmtId="2" fontId="0" fillId="0" borderId="0" xfId="0" applyNumberFormat="1"/>
    <xf numFmtId="2" fontId="3" fillId="0" borderId="0" xfId="0" applyNumberFormat="1" applyFont="1" applyBorder="1"/>
    <xf numFmtId="2" fontId="0" fillId="0" borderId="0" xfId="0" applyNumberFormat="1" applyBorder="1"/>
    <xf numFmtId="1" fontId="16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1" fontId="3" fillId="0" borderId="23" xfId="0" applyNumberFormat="1" applyFont="1" applyBorder="1"/>
    <xf numFmtId="1" fontId="0" fillId="0" borderId="0" xfId="0" applyNumberFormat="1"/>
    <xf numFmtId="14" fontId="14" fillId="3" borderId="26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/>
    <xf numFmtId="0" fontId="2" fillId="2" borderId="28" xfId="0" applyFont="1" applyFill="1" applyBorder="1"/>
    <xf numFmtId="1" fontId="3" fillId="0" borderId="17" xfId="0" applyNumberFormat="1" applyFont="1" applyBorder="1"/>
    <xf numFmtId="1" fontId="3" fillId="0" borderId="5" xfId="0" applyNumberFormat="1" applyFont="1" applyBorder="1"/>
    <xf numFmtId="1" fontId="3" fillId="0" borderId="22" xfId="0" applyNumberFormat="1" applyFont="1" applyBorder="1"/>
    <xf numFmtId="1" fontId="3" fillId="0" borderId="11" xfId="0" applyNumberFormat="1" applyFont="1" applyBorder="1"/>
    <xf numFmtId="1" fontId="3" fillId="0" borderId="25" xfId="0" applyNumberFormat="1" applyFont="1" applyBorder="1"/>
    <xf numFmtId="1" fontId="3" fillId="0" borderId="29" xfId="0" applyNumberFormat="1" applyFont="1" applyBorder="1"/>
    <xf numFmtId="0" fontId="20" fillId="4" borderId="27" xfId="0" applyFont="1" applyFill="1" applyBorder="1"/>
    <xf numFmtId="2" fontId="2" fillId="0" borderId="0" xfId="0" applyNumberFormat="1" applyFont="1"/>
    <xf numFmtId="0" fontId="7" fillId="2" borderId="30" xfId="0" applyFont="1" applyFill="1" applyBorder="1"/>
    <xf numFmtId="0" fontId="7" fillId="2" borderId="31" xfId="0" applyFont="1" applyFill="1" applyBorder="1"/>
    <xf numFmtId="0" fontId="3" fillId="5" borderId="7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7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1" fontId="3" fillId="5" borderId="6" xfId="0" applyNumberFormat="1" applyFont="1" applyFill="1" applyBorder="1"/>
    <xf numFmtId="1" fontId="3" fillId="5" borderId="7" xfId="0" applyNumberFormat="1" applyFont="1" applyFill="1" applyBorder="1"/>
    <xf numFmtId="1" fontId="3" fillId="5" borderId="3" xfId="0" applyNumberFormat="1" applyFont="1" applyFill="1" applyBorder="1"/>
    <xf numFmtId="1" fontId="3" fillId="5" borderId="4" xfId="0" applyNumberFormat="1" applyFont="1" applyFill="1" applyBorder="1"/>
    <xf numFmtId="1" fontId="3" fillId="5" borderId="17" xfId="0" applyNumberFormat="1" applyFont="1" applyFill="1" applyBorder="1"/>
    <xf numFmtId="1" fontId="3" fillId="5" borderId="5" xfId="0" applyNumberFormat="1" applyFont="1" applyFill="1" applyBorder="1"/>
    <xf numFmtId="1" fontId="3" fillId="5" borderId="10" xfId="0" applyNumberFormat="1" applyFont="1" applyFill="1" applyBorder="1"/>
    <xf numFmtId="1" fontId="3" fillId="5" borderId="22" xfId="0" applyNumberFormat="1" applyFont="1" applyFill="1" applyBorder="1"/>
    <xf numFmtId="1" fontId="3" fillId="5" borderId="11" xfId="0" applyNumberFormat="1" applyFont="1" applyFill="1" applyBorder="1"/>
    <xf numFmtId="1" fontId="3" fillId="6" borderId="6" xfId="0" applyNumberFormat="1" applyFont="1" applyFill="1" applyBorder="1"/>
    <xf numFmtId="1" fontId="3" fillId="6" borderId="7" xfId="0" applyNumberFormat="1" applyFont="1" applyFill="1" applyBorder="1"/>
    <xf numFmtId="1" fontId="3" fillId="6" borderId="3" xfId="0" applyNumberFormat="1" applyFont="1" applyFill="1" applyBorder="1"/>
    <xf numFmtId="1" fontId="3" fillId="6" borderId="4" xfId="0" applyNumberFormat="1" applyFont="1" applyFill="1" applyBorder="1"/>
    <xf numFmtId="1" fontId="3" fillId="6" borderId="17" xfId="0" applyNumberFormat="1" applyFont="1" applyFill="1" applyBorder="1"/>
    <xf numFmtId="1" fontId="3" fillId="6" borderId="5" xfId="0" applyNumberFormat="1" applyFont="1" applyFill="1" applyBorder="1"/>
    <xf numFmtId="1" fontId="3" fillId="6" borderId="10" xfId="0" applyNumberFormat="1" applyFont="1" applyFill="1" applyBorder="1"/>
    <xf numFmtId="1" fontId="3" fillId="6" borderId="22" xfId="0" applyNumberFormat="1" applyFont="1" applyFill="1" applyBorder="1"/>
    <xf numFmtId="1" fontId="3" fillId="6" borderId="11" xfId="0" applyNumberFormat="1" applyFont="1" applyFill="1" applyBorder="1"/>
    <xf numFmtId="0" fontId="7" fillId="2" borderId="32" xfId="0" applyFont="1" applyFill="1" applyBorder="1"/>
    <xf numFmtId="0" fontId="7" fillId="2" borderId="33" xfId="0" applyFont="1" applyFill="1" applyBorder="1"/>
    <xf numFmtId="0" fontId="7" fillId="2" borderId="34" xfId="0" applyFont="1" applyFill="1" applyBorder="1"/>
    <xf numFmtId="0" fontId="7" fillId="2" borderId="35" xfId="0" applyFont="1" applyFill="1" applyBorder="1"/>
    <xf numFmtId="165" fontId="5" fillId="0" borderId="0" xfId="1" applyNumberFormat="1" applyFont="1"/>
    <xf numFmtId="0" fontId="5" fillId="2" borderId="12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right"/>
    </xf>
    <xf numFmtId="0" fontId="7" fillId="2" borderId="20" xfId="0" applyFont="1" applyFill="1" applyBorder="1" applyProtection="1"/>
    <xf numFmtId="49" fontId="0" fillId="0" borderId="0" xfId="0" applyNumberFormat="1"/>
    <xf numFmtId="0" fontId="0" fillId="0" borderId="36" xfId="0" applyBorder="1" applyAlignment="1"/>
    <xf numFmtId="0" fontId="0" fillId="0" borderId="37" xfId="0" applyBorder="1" applyAlignment="1"/>
    <xf numFmtId="0" fontId="0" fillId="0" borderId="38" xfId="0" applyBorder="1" applyAlignment="1"/>
    <xf numFmtId="49" fontId="3" fillId="0" borderId="14" xfId="0" applyNumberFormat="1" applyFont="1" applyBorder="1" applyProtection="1">
      <protection locked="0"/>
    </xf>
    <xf numFmtId="0" fontId="5" fillId="2" borderId="39" xfId="0" applyFont="1" applyFill="1" applyBorder="1"/>
    <xf numFmtId="49" fontId="3" fillId="0" borderId="15" xfId="0" applyNumberFormat="1" applyFont="1" applyBorder="1" applyProtection="1">
      <protection locked="0"/>
    </xf>
    <xf numFmtId="49" fontId="3" fillId="0" borderId="16" xfId="0" applyNumberFormat="1" applyFont="1" applyBorder="1" applyProtection="1">
      <protection locked="0"/>
    </xf>
    <xf numFmtId="0" fontId="5" fillId="2" borderId="28" xfId="0" applyFont="1" applyFill="1" applyBorder="1"/>
    <xf numFmtId="49" fontId="3" fillId="0" borderId="18" xfId="0" applyNumberFormat="1" applyFont="1" applyBorder="1" applyProtection="1">
      <protection locked="0"/>
    </xf>
    <xf numFmtId="49" fontId="3" fillId="0" borderId="20" xfId="0" applyNumberFormat="1" applyFont="1" applyBorder="1" applyProtection="1">
      <protection locked="0"/>
    </xf>
    <xf numFmtId="49" fontId="15" fillId="0" borderId="36" xfId="0" applyNumberFormat="1" applyFont="1" applyBorder="1" applyAlignment="1"/>
    <xf numFmtId="2" fontId="13" fillId="0" borderId="41" xfId="0" applyNumberFormat="1" applyFont="1" applyFill="1" applyBorder="1"/>
    <xf numFmtId="2" fontId="13" fillId="0" borderId="42" xfId="0" applyNumberFormat="1" applyFont="1" applyFill="1" applyBorder="1"/>
    <xf numFmtId="49" fontId="15" fillId="0" borderId="37" xfId="0" applyNumberFormat="1" applyFont="1" applyBorder="1" applyAlignment="1"/>
    <xf numFmtId="49" fontId="15" fillId="0" borderId="38" xfId="0" applyNumberFormat="1" applyFont="1" applyBorder="1" applyAlignment="1"/>
    <xf numFmtId="0" fontId="7" fillId="2" borderId="43" xfId="0" applyFont="1" applyFill="1" applyBorder="1" applyAlignment="1">
      <alignment horizontal="right"/>
    </xf>
    <xf numFmtId="0" fontId="21" fillId="2" borderId="27" xfId="0" applyFont="1" applyFill="1" applyBorder="1"/>
    <xf numFmtId="0" fontId="21" fillId="2" borderId="44" xfId="0" applyFont="1" applyFill="1" applyBorder="1"/>
    <xf numFmtId="2" fontId="5" fillId="4" borderId="43" xfId="0" applyNumberFormat="1" applyFont="1" applyFill="1" applyBorder="1"/>
    <xf numFmtId="2" fontId="5" fillId="4" borderId="2" xfId="0" applyNumberFormat="1" applyFont="1" applyFill="1" applyBorder="1"/>
    <xf numFmtId="2" fontId="5" fillId="4" borderId="45" xfId="0" applyNumberFormat="1" applyFont="1" applyFill="1" applyBorder="1"/>
    <xf numFmtId="0" fontId="0" fillId="4" borderId="36" xfId="0" applyFill="1" applyBorder="1" applyAlignment="1"/>
    <xf numFmtId="0" fontId="22" fillId="0" borderId="0" xfId="0" applyFont="1" applyFill="1"/>
    <xf numFmtId="0" fontId="22" fillId="0" borderId="0" xfId="0" applyFont="1"/>
    <xf numFmtId="0" fontId="7" fillId="2" borderId="46" xfId="0" applyFont="1" applyFill="1" applyBorder="1"/>
    <xf numFmtId="0" fontId="3" fillId="7" borderId="7" xfId="0" applyFont="1" applyFill="1" applyBorder="1" applyProtection="1">
      <protection locked="0"/>
    </xf>
    <xf numFmtId="0" fontId="3" fillId="7" borderId="3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" fontId="3" fillId="7" borderId="6" xfId="0" applyNumberFormat="1" applyFont="1" applyFill="1" applyBorder="1"/>
    <xf numFmtId="1" fontId="3" fillId="7" borderId="7" xfId="0" applyNumberFormat="1" applyFont="1" applyFill="1" applyBorder="1"/>
    <xf numFmtId="1" fontId="3" fillId="7" borderId="4" xfId="0" applyNumberFormat="1" applyFont="1" applyFill="1" applyBorder="1"/>
    <xf numFmtId="1" fontId="3" fillId="7" borderId="17" xfId="0" applyNumberFormat="1" applyFont="1" applyFill="1" applyBorder="1"/>
    <xf numFmtId="1" fontId="3" fillId="7" borderId="10" xfId="0" applyNumberFormat="1" applyFont="1" applyFill="1" applyBorder="1"/>
    <xf numFmtId="1" fontId="3" fillId="7" borderId="22" xfId="0" applyNumberFormat="1" applyFont="1" applyFill="1" applyBorder="1"/>
    <xf numFmtId="1" fontId="3" fillId="0" borderId="17" xfId="0" applyNumberFormat="1" applyFont="1" applyFill="1" applyBorder="1"/>
    <xf numFmtId="1" fontId="3" fillId="0" borderId="25" xfId="0" applyNumberFormat="1" applyFont="1" applyFill="1" applyBorder="1"/>
    <xf numFmtId="1" fontId="3" fillId="0" borderId="22" xfId="0" applyNumberFormat="1" applyFont="1" applyFill="1" applyBorder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5" fillId="0" borderId="0" xfId="0" applyFont="1"/>
    <xf numFmtId="49" fontId="15" fillId="0" borderId="48" xfId="0" applyNumberFormat="1" applyFont="1" applyBorder="1" applyAlignment="1"/>
    <xf numFmtId="2" fontId="5" fillId="4" borderId="49" xfId="0" applyNumberFormat="1" applyFont="1" applyFill="1" applyBorder="1"/>
    <xf numFmtId="2" fontId="5" fillId="4" borderId="50" xfId="0" applyNumberFormat="1" applyFont="1" applyFill="1" applyBorder="1"/>
    <xf numFmtId="2" fontId="5" fillId="4" borderId="12" xfId="0" applyNumberFormat="1" applyFont="1" applyFill="1" applyBorder="1"/>
    <xf numFmtId="2" fontId="13" fillId="0" borderId="6" xfId="0" applyNumberFormat="1" applyFont="1" applyFill="1" applyBorder="1"/>
    <xf numFmtId="2" fontId="13" fillId="0" borderId="7" xfId="0" applyNumberFormat="1" applyFont="1" applyFill="1" applyBorder="1"/>
    <xf numFmtId="2" fontId="13" fillId="0" borderId="51" xfId="0" applyNumberFormat="1" applyFont="1" applyFill="1" applyBorder="1"/>
    <xf numFmtId="2" fontId="13" fillId="0" borderId="4" xfId="0" applyNumberFormat="1" applyFont="1" applyFill="1" applyBorder="1"/>
    <xf numFmtId="2" fontId="13" fillId="0" borderId="10" xfId="0" applyNumberFormat="1" applyFont="1" applyFill="1" applyBorder="1"/>
    <xf numFmtId="1" fontId="3" fillId="0" borderId="52" xfId="0" applyNumberFormat="1" applyFont="1" applyFill="1" applyBorder="1"/>
    <xf numFmtId="1" fontId="3" fillId="0" borderId="53" xfId="0" applyNumberFormat="1" applyFont="1" applyFill="1" applyBorder="1"/>
    <xf numFmtId="1" fontId="3" fillId="0" borderId="54" xfId="0" applyNumberFormat="1" applyFont="1" applyFill="1" applyBorder="1"/>
    <xf numFmtId="0" fontId="26" fillId="4" borderId="26" xfId="0" applyFont="1" applyFill="1" applyBorder="1"/>
    <xf numFmtId="0" fontId="26" fillId="4" borderId="1" xfId="0" applyFont="1" applyFill="1" applyBorder="1"/>
    <xf numFmtId="0" fontId="26" fillId="4" borderId="13" xfId="0" applyFont="1" applyFill="1" applyBorder="1"/>
    <xf numFmtId="0" fontId="0" fillId="0" borderId="48" xfId="0" applyBorder="1" applyAlignment="1"/>
    <xf numFmtId="2" fontId="3" fillId="0" borderId="26" xfId="0" applyNumberFormat="1" applyFont="1" applyBorder="1"/>
    <xf numFmtId="2" fontId="3" fillId="0" borderId="1" xfId="0" applyNumberFormat="1" applyFont="1" applyBorder="1"/>
    <xf numFmtId="2" fontId="3" fillId="0" borderId="13" xfId="0" applyNumberFormat="1" applyFont="1" applyBorder="1"/>
    <xf numFmtId="2" fontId="5" fillId="0" borderId="0" xfId="0" applyNumberFormat="1" applyFont="1"/>
    <xf numFmtId="1" fontId="3" fillId="0" borderId="28" xfId="0" applyNumberFormat="1" applyFont="1" applyFill="1" applyBorder="1"/>
    <xf numFmtId="0" fontId="11" fillId="2" borderId="55" xfId="0" applyFont="1" applyFill="1" applyBorder="1"/>
    <xf numFmtId="0" fontId="3" fillId="2" borderId="56" xfId="0" applyFont="1" applyFill="1" applyBorder="1"/>
    <xf numFmtId="0" fontId="3" fillId="8" borderId="6" xfId="0" applyFont="1" applyFill="1" applyBorder="1" applyProtection="1">
      <protection locked="0"/>
    </xf>
    <xf numFmtId="0" fontId="3" fillId="8" borderId="7" xfId="0" applyFont="1" applyFill="1" applyBorder="1" applyProtection="1">
      <protection locked="0"/>
    </xf>
    <xf numFmtId="0" fontId="3" fillId="8" borderId="3" xfId="0" applyFont="1" applyFill="1" applyBorder="1" applyProtection="1">
      <protection locked="0"/>
    </xf>
    <xf numFmtId="1" fontId="3" fillId="8" borderId="6" xfId="0" applyNumberFormat="1" applyFont="1" applyFill="1" applyBorder="1"/>
    <xf numFmtId="1" fontId="3" fillId="8" borderId="7" xfId="0" applyNumberFormat="1" applyFont="1" applyFill="1" applyBorder="1"/>
    <xf numFmtId="1" fontId="3" fillId="8" borderId="51" xfId="0" applyNumberFormat="1" applyFont="1" applyFill="1" applyBorder="1"/>
    <xf numFmtId="1" fontId="3" fillId="8" borderId="4" xfId="0" applyNumberFormat="1" applyFont="1" applyFill="1" applyBorder="1"/>
    <xf numFmtId="1" fontId="3" fillId="8" borderId="17" xfId="0" applyNumberFormat="1" applyFont="1" applyFill="1" applyBorder="1"/>
    <xf numFmtId="1" fontId="3" fillId="8" borderId="41" xfId="0" applyNumberFormat="1" applyFont="1" applyFill="1" applyBorder="1"/>
    <xf numFmtId="1" fontId="3" fillId="8" borderId="10" xfId="0" applyNumberFormat="1" applyFont="1" applyFill="1" applyBorder="1"/>
    <xf numFmtId="1" fontId="3" fillId="8" borderId="22" xfId="0" applyNumberFormat="1" applyFont="1" applyFill="1" applyBorder="1"/>
    <xf numFmtId="1" fontId="3" fillId="8" borderId="42" xfId="0" applyNumberFormat="1" applyFont="1" applyFill="1" applyBorder="1"/>
    <xf numFmtId="0" fontId="0" fillId="6" borderId="6" xfId="0" applyFill="1" applyBorder="1"/>
    <xf numFmtId="0" fontId="0" fillId="6" borderId="4" xfId="0" applyFill="1" applyBorder="1"/>
    <xf numFmtId="0" fontId="0" fillId="6" borderId="10" xfId="0" applyFill="1" applyBorder="1"/>
    <xf numFmtId="0" fontId="0" fillId="5" borderId="6" xfId="0" applyFill="1" applyBorder="1"/>
    <xf numFmtId="0" fontId="0" fillId="5" borderId="4" xfId="0" applyFill="1" applyBorder="1"/>
    <xf numFmtId="0" fontId="0" fillId="5" borderId="10" xfId="0" applyFill="1" applyBorder="1"/>
    <xf numFmtId="0" fontId="0" fillId="8" borderId="24" xfId="0" applyFill="1" applyBorder="1"/>
    <xf numFmtId="0" fontId="0" fillId="8" borderId="4" xfId="0" applyFill="1" applyBorder="1"/>
    <xf numFmtId="0" fontId="0" fillId="8" borderId="10" xfId="0" applyFill="1" applyBorder="1"/>
    <xf numFmtId="0" fontId="3" fillId="7" borderId="57" xfId="0" applyFont="1" applyFill="1" applyBorder="1" applyProtection="1">
      <protection locked="0"/>
    </xf>
    <xf numFmtId="1" fontId="3" fillId="7" borderId="3" xfId="0" applyNumberFormat="1" applyFont="1" applyFill="1" applyBorder="1"/>
    <xf numFmtId="1" fontId="3" fillId="7" borderId="5" xfId="0" applyNumberFormat="1" applyFont="1" applyFill="1" applyBorder="1"/>
    <xf numFmtId="1" fontId="3" fillId="7" borderId="11" xfId="0" applyNumberFormat="1" applyFont="1" applyFill="1" applyBorder="1"/>
    <xf numFmtId="0" fontId="2" fillId="9" borderId="44" xfId="0" applyFont="1" applyFill="1" applyBorder="1"/>
    <xf numFmtId="2" fontId="3" fillId="9" borderId="57" xfId="0" applyNumberFormat="1" applyFont="1" applyFill="1" applyBorder="1" applyProtection="1">
      <protection locked="0"/>
    </xf>
    <xf numFmtId="2" fontId="3" fillId="9" borderId="7" xfId="0" applyNumberFormat="1" applyFont="1" applyFill="1" applyBorder="1" applyProtection="1">
      <protection locked="0"/>
    </xf>
    <xf numFmtId="2" fontId="3" fillId="9" borderId="3" xfId="0" applyNumberFormat="1" applyFont="1" applyFill="1" applyBorder="1" applyProtection="1">
      <protection locked="0"/>
    </xf>
    <xf numFmtId="0" fontId="0" fillId="9" borderId="37" xfId="0" applyFill="1" applyBorder="1" applyAlignment="1"/>
    <xf numFmtId="0" fontId="3" fillId="9" borderId="44" xfId="0" applyFont="1" applyFill="1" applyBorder="1"/>
    <xf numFmtId="0" fontId="2" fillId="9" borderId="1" xfId="0" applyFont="1" applyFill="1" applyBorder="1"/>
    <xf numFmtId="1" fontId="3" fillId="9" borderId="52" xfId="0" applyNumberFormat="1" applyFont="1" applyFill="1" applyBorder="1"/>
    <xf numFmtId="1" fontId="3" fillId="9" borderId="17" xfId="0" applyNumberFormat="1" applyFont="1" applyFill="1" applyBorder="1"/>
    <xf numFmtId="1" fontId="3" fillId="9" borderId="5" xfId="0" applyNumberFormat="1" applyFont="1" applyFill="1" applyBorder="1"/>
    <xf numFmtId="2" fontId="3" fillId="9" borderId="10" xfId="0" applyNumberFormat="1" applyFont="1" applyFill="1" applyBorder="1"/>
    <xf numFmtId="2" fontId="3" fillId="9" borderId="22" xfId="0" applyNumberFormat="1" applyFont="1" applyFill="1" applyBorder="1"/>
    <xf numFmtId="0" fontId="0" fillId="9" borderId="58" xfId="0" applyFill="1" applyBorder="1" applyAlignment="1"/>
    <xf numFmtId="0" fontId="3" fillId="9" borderId="13" xfId="0" applyFont="1" applyFill="1" applyBorder="1"/>
    <xf numFmtId="0" fontId="19" fillId="0" borderId="0" xfId="0" applyFont="1"/>
    <xf numFmtId="2" fontId="27" fillId="0" borderId="0" xfId="0" applyNumberFormat="1" applyFont="1"/>
    <xf numFmtId="0" fontId="27" fillId="0" borderId="0" xfId="0" applyFont="1"/>
    <xf numFmtId="0" fontId="3" fillId="9" borderId="6" xfId="0" applyFont="1" applyFill="1" applyBorder="1" applyProtection="1">
      <protection locked="0"/>
    </xf>
    <xf numFmtId="0" fontId="3" fillId="9" borderId="7" xfId="0" applyFont="1" applyFill="1" applyBorder="1" applyProtection="1">
      <protection locked="0"/>
    </xf>
    <xf numFmtId="0" fontId="3" fillId="9" borderId="3" xfId="0" applyFont="1" applyFill="1" applyBorder="1" applyProtection="1">
      <protection locked="0"/>
    </xf>
    <xf numFmtId="1" fontId="3" fillId="9" borderId="6" xfId="0" applyNumberFormat="1" applyFont="1" applyFill="1" applyBorder="1"/>
    <xf numFmtId="1" fontId="3" fillId="9" borderId="7" xfId="0" applyNumberFormat="1" applyFont="1" applyFill="1" applyBorder="1"/>
    <xf numFmtId="1" fontId="3" fillId="9" borderId="51" xfId="0" applyNumberFormat="1" applyFont="1" applyFill="1" applyBorder="1"/>
    <xf numFmtId="1" fontId="3" fillId="9" borderId="4" xfId="0" applyNumberFormat="1" applyFont="1" applyFill="1" applyBorder="1"/>
    <xf numFmtId="1" fontId="3" fillId="9" borderId="41" xfId="0" applyNumberFormat="1" applyFont="1" applyFill="1" applyBorder="1"/>
    <xf numFmtId="1" fontId="3" fillId="9" borderId="10" xfId="0" applyNumberFormat="1" applyFont="1" applyFill="1" applyBorder="1"/>
    <xf numFmtId="1" fontId="3" fillId="9" borderId="22" xfId="0" applyNumberFormat="1" applyFont="1" applyFill="1" applyBorder="1"/>
    <xf numFmtId="1" fontId="3" fillId="9" borderId="42" xfId="0" applyNumberFormat="1" applyFont="1" applyFill="1" applyBorder="1"/>
    <xf numFmtId="0" fontId="0" fillId="9" borderId="6" xfId="0" applyFill="1" applyBorder="1"/>
    <xf numFmtId="0" fontId="0" fillId="9" borderId="4" xfId="0" applyFill="1" applyBorder="1"/>
    <xf numFmtId="0" fontId="0" fillId="9" borderId="10" xfId="0" applyFill="1" applyBorder="1"/>
    <xf numFmtId="0" fontId="18" fillId="9" borderId="6" xfId="0" applyFont="1" applyFill="1" applyBorder="1" applyAlignment="1">
      <alignment horizontal="right"/>
    </xf>
    <xf numFmtId="2" fontId="3" fillId="9" borderId="3" xfId="0" applyNumberFormat="1" applyFont="1" applyFill="1" applyBorder="1"/>
    <xf numFmtId="0" fontId="18" fillId="9" borderId="10" xfId="0" applyFont="1" applyFill="1" applyBorder="1"/>
    <xf numFmtId="0" fontId="14" fillId="9" borderId="11" xfId="0" applyFont="1" applyFill="1" applyBorder="1"/>
    <xf numFmtId="0" fontId="3" fillId="5" borderId="57" xfId="0" applyFont="1" applyFill="1" applyBorder="1" applyProtection="1">
      <protection locked="0"/>
    </xf>
    <xf numFmtId="1" fontId="3" fillId="9" borderId="4" xfId="0" applyNumberFormat="1" applyFont="1" applyFill="1" applyBorder="1" applyProtection="1">
      <protection locked="0"/>
    </xf>
    <xf numFmtId="1" fontId="3" fillId="9" borderId="17" xfId="0" applyNumberFormat="1" applyFont="1" applyFill="1" applyBorder="1" applyProtection="1">
      <protection locked="0"/>
    </xf>
    <xf numFmtId="1" fontId="3" fillId="9" borderId="5" xfId="0" applyNumberFormat="1" applyFont="1" applyFill="1" applyBorder="1" applyProtection="1">
      <protection locked="0"/>
    </xf>
    <xf numFmtId="1" fontId="3" fillId="5" borderId="52" xfId="0" applyNumberFormat="1" applyFont="1" applyFill="1" applyBorder="1" applyProtection="1">
      <protection locked="0"/>
    </xf>
    <xf numFmtId="1" fontId="3" fillId="5" borderId="17" xfId="0" applyNumberFormat="1" applyFont="1" applyFill="1" applyBorder="1" applyProtection="1">
      <protection locked="0"/>
    </xf>
    <xf numFmtId="1" fontId="3" fillId="5" borderId="5" xfId="0" applyNumberFormat="1" applyFont="1" applyFill="1" applyBorder="1" applyProtection="1">
      <protection locked="0"/>
    </xf>
    <xf numFmtId="1" fontId="3" fillId="6" borderId="4" xfId="0" applyNumberFormat="1" applyFont="1" applyFill="1" applyBorder="1" applyProtection="1">
      <protection locked="0"/>
    </xf>
    <xf numFmtId="1" fontId="3" fillId="6" borderId="17" xfId="0" applyNumberFormat="1" applyFont="1" applyFill="1" applyBorder="1" applyProtection="1">
      <protection locked="0"/>
    </xf>
    <xf numFmtId="1" fontId="3" fillId="6" borderId="5" xfId="0" applyNumberFormat="1" applyFont="1" applyFill="1" applyBorder="1" applyProtection="1">
      <protection locked="0"/>
    </xf>
    <xf numFmtId="1" fontId="3" fillId="8" borderId="4" xfId="0" applyNumberFormat="1" applyFont="1" applyFill="1" applyBorder="1" applyProtection="1">
      <protection locked="0"/>
    </xf>
    <xf numFmtId="1" fontId="3" fillId="8" borderId="17" xfId="0" applyNumberFormat="1" applyFont="1" applyFill="1" applyBorder="1" applyProtection="1">
      <protection locked="0"/>
    </xf>
    <xf numFmtId="1" fontId="3" fillId="8" borderId="5" xfId="0" applyNumberFormat="1" applyFont="1" applyFill="1" applyBorder="1" applyProtection="1">
      <protection locked="0"/>
    </xf>
    <xf numFmtId="1" fontId="3" fillId="7" borderId="52" xfId="0" applyNumberFormat="1" applyFont="1" applyFill="1" applyBorder="1" applyProtection="1">
      <protection locked="0"/>
    </xf>
    <xf numFmtId="1" fontId="3" fillId="7" borderId="17" xfId="0" applyNumberFormat="1" applyFont="1" applyFill="1" applyBorder="1" applyProtection="1">
      <protection locked="0"/>
    </xf>
    <xf numFmtId="1" fontId="3" fillId="7" borderId="5" xfId="0" applyNumberFormat="1" applyFont="1" applyFill="1" applyBorder="1" applyProtection="1">
      <protection locked="0"/>
    </xf>
    <xf numFmtId="2" fontId="3" fillId="9" borderId="10" xfId="0" applyNumberFormat="1" applyFont="1" applyFill="1" applyBorder="1" applyProtection="1">
      <protection locked="0"/>
    </xf>
    <xf numFmtId="2" fontId="3" fillId="9" borderId="22" xfId="0" applyNumberFormat="1" applyFont="1" applyFill="1" applyBorder="1" applyProtection="1">
      <protection locked="0"/>
    </xf>
    <xf numFmtId="2" fontId="3" fillId="9" borderId="11" xfId="0" applyNumberFormat="1" applyFont="1" applyFill="1" applyBorder="1" applyProtection="1">
      <protection locked="0"/>
    </xf>
    <xf numFmtId="2" fontId="3" fillId="5" borderId="54" xfId="0" applyNumberFormat="1" applyFont="1" applyFill="1" applyBorder="1" applyProtection="1">
      <protection locked="0"/>
    </xf>
    <xf numFmtId="2" fontId="3" fillId="5" borderId="22" xfId="0" applyNumberFormat="1" applyFont="1" applyFill="1" applyBorder="1" applyProtection="1">
      <protection locked="0"/>
    </xf>
    <xf numFmtId="2" fontId="3" fillId="5" borderId="11" xfId="0" applyNumberFormat="1" applyFont="1" applyFill="1" applyBorder="1" applyProtection="1">
      <protection locked="0"/>
    </xf>
    <xf numFmtId="2" fontId="3" fillId="6" borderId="10" xfId="0" applyNumberFormat="1" applyFont="1" applyFill="1" applyBorder="1" applyProtection="1">
      <protection locked="0"/>
    </xf>
    <xf numFmtId="2" fontId="3" fillId="6" borderId="22" xfId="0" applyNumberFormat="1" applyFont="1" applyFill="1" applyBorder="1" applyProtection="1">
      <protection locked="0"/>
    </xf>
    <xf numFmtId="2" fontId="3" fillId="6" borderId="11" xfId="0" applyNumberFormat="1" applyFont="1" applyFill="1" applyBorder="1" applyProtection="1">
      <protection locked="0"/>
    </xf>
    <xf numFmtId="2" fontId="3" fillId="8" borderId="10" xfId="0" applyNumberFormat="1" applyFont="1" applyFill="1" applyBorder="1" applyProtection="1">
      <protection locked="0"/>
    </xf>
    <xf numFmtId="2" fontId="3" fillId="8" borderId="22" xfId="0" applyNumberFormat="1" applyFont="1" applyFill="1" applyBorder="1" applyProtection="1">
      <protection locked="0"/>
    </xf>
    <xf numFmtId="2" fontId="3" fillId="8" borderId="11" xfId="0" applyNumberFormat="1" applyFont="1" applyFill="1" applyBorder="1" applyProtection="1">
      <protection locked="0"/>
    </xf>
    <xf numFmtId="2" fontId="3" fillId="7" borderId="54" xfId="0" applyNumberFormat="1" applyFont="1" applyFill="1" applyBorder="1" applyProtection="1">
      <protection locked="0"/>
    </xf>
    <xf numFmtId="2" fontId="3" fillId="7" borderId="22" xfId="0" applyNumberFormat="1" applyFont="1" applyFill="1" applyBorder="1" applyProtection="1">
      <protection locked="0"/>
    </xf>
    <xf numFmtId="2" fontId="3" fillId="7" borderId="11" xfId="0" applyNumberFormat="1" applyFont="1" applyFill="1" applyBorder="1" applyProtection="1">
      <protection locked="0"/>
    </xf>
    <xf numFmtId="1" fontId="3" fillId="9" borderId="57" xfId="0" applyNumberFormat="1" applyFont="1" applyFill="1" applyBorder="1" applyProtection="1">
      <protection locked="0"/>
    </xf>
    <xf numFmtId="1" fontId="3" fillId="9" borderId="7" xfId="0" applyNumberFormat="1" applyFont="1" applyFill="1" applyBorder="1" applyProtection="1">
      <protection locked="0"/>
    </xf>
    <xf numFmtId="1" fontId="3" fillId="9" borderId="3" xfId="0" applyNumberFormat="1" applyFont="1" applyFill="1" applyBorder="1" applyProtection="1">
      <protection locked="0"/>
    </xf>
    <xf numFmtId="1" fontId="13" fillId="5" borderId="6" xfId="0" applyNumberFormat="1" applyFont="1" applyFill="1" applyBorder="1" applyProtection="1">
      <protection locked="0"/>
    </xf>
    <xf numFmtId="1" fontId="13" fillId="5" borderId="7" xfId="0" applyNumberFormat="1" applyFont="1" applyFill="1" applyBorder="1" applyProtection="1">
      <protection locked="0"/>
    </xf>
    <xf numFmtId="1" fontId="13" fillId="5" borderId="3" xfId="0" applyNumberFormat="1" applyFont="1" applyFill="1" applyBorder="1" applyProtection="1">
      <protection locked="0"/>
    </xf>
    <xf numFmtId="1" fontId="3" fillId="6" borderId="6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1" fontId="3" fillId="6" borderId="3" xfId="0" applyNumberFormat="1" applyFont="1" applyFill="1" applyBorder="1" applyProtection="1">
      <protection locked="0"/>
    </xf>
    <xf numFmtId="1" fontId="3" fillId="8" borderId="6" xfId="0" applyNumberFormat="1" applyFont="1" applyFill="1" applyBorder="1" applyProtection="1">
      <protection locked="0"/>
    </xf>
    <xf numFmtId="1" fontId="3" fillId="8" borderId="7" xfId="0" applyNumberFormat="1" applyFont="1" applyFill="1" applyBorder="1" applyProtection="1">
      <protection locked="0"/>
    </xf>
    <xf numFmtId="1" fontId="3" fillId="8" borderId="3" xfId="0" applyNumberFormat="1" applyFont="1" applyFill="1" applyBorder="1" applyProtection="1">
      <protection locked="0"/>
    </xf>
    <xf numFmtId="1" fontId="3" fillId="7" borderId="6" xfId="0" applyNumberFormat="1" applyFont="1" applyFill="1" applyBorder="1" applyProtection="1">
      <protection locked="0"/>
    </xf>
    <xf numFmtId="1" fontId="3" fillId="7" borderId="7" xfId="0" applyNumberFormat="1" applyFont="1" applyFill="1" applyBorder="1" applyProtection="1">
      <protection locked="0"/>
    </xf>
    <xf numFmtId="1" fontId="3" fillId="7" borderId="3" xfId="0" applyNumberFormat="1" applyFont="1" applyFill="1" applyBorder="1" applyProtection="1">
      <protection locked="0"/>
    </xf>
    <xf numFmtId="1" fontId="3" fillId="9" borderId="52" xfId="0" applyNumberFormat="1" applyFont="1" applyFill="1" applyBorder="1" applyProtection="1">
      <protection locked="0"/>
    </xf>
    <xf numFmtId="1" fontId="13" fillId="5" borderId="4" xfId="0" applyNumberFormat="1" applyFont="1" applyFill="1" applyBorder="1" applyProtection="1">
      <protection locked="0"/>
    </xf>
    <xf numFmtId="1" fontId="13" fillId="5" borderId="17" xfId="0" applyNumberFormat="1" applyFont="1" applyFill="1" applyBorder="1" applyProtection="1">
      <protection locked="0"/>
    </xf>
    <xf numFmtId="1" fontId="13" fillId="5" borderId="5" xfId="0" applyNumberFormat="1" applyFont="1" applyFill="1" applyBorder="1" applyProtection="1">
      <protection locked="0"/>
    </xf>
    <xf numFmtId="1" fontId="3" fillId="7" borderId="4" xfId="0" applyNumberFormat="1" applyFont="1" applyFill="1" applyBorder="1" applyProtection="1">
      <protection locked="0"/>
    </xf>
    <xf numFmtId="1" fontId="3" fillId="9" borderId="54" xfId="0" applyNumberFormat="1" applyFont="1" applyFill="1" applyBorder="1" applyProtection="1">
      <protection locked="0"/>
    </xf>
    <xf numFmtId="1" fontId="3" fillId="9" borderId="22" xfId="0" applyNumberFormat="1" applyFont="1" applyFill="1" applyBorder="1" applyProtection="1">
      <protection locked="0"/>
    </xf>
    <xf numFmtId="1" fontId="3" fillId="9" borderId="11" xfId="0" applyNumberFormat="1" applyFont="1" applyFill="1" applyBorder="1" applyProtection="1">
      <protection locked="0"/>
    </xf>
    <xf numFmtId="1" fontId="13" fillId="5" borderId="10" xfId="0" applyNumberFormat="1" applyFont="1" applyFill="1" applyBorder="1" applyProtection="1">
      <protection locked="0"/>
    </xf>
    <xf numFmtId="1" fontId="13" fillId="5" borderId="22" xfId="0" applyNumberFormat="1" applyFont="1" applyFill="1" applyBorder="1" applyProtection="1">
      <protection locked="0"/>
    </xf>
    <xf numFmtId="1" fontId="13" fillId="5" borderId="11" xfId="0" applyNumberFormat="1" applyFont="1" applyFill="1" applyBorder="1" applyProtection="1">
      <protection locked="0"/>
    </xf>
    <xf numFmtId="1" fontId="3" fillId="6" borderId="10" xfId="0" applyNumberFormat="1" applyFont="1" applyFill="1" applyBorder="1" applyProtection="1">
      <protection locked="0"/>
    </xf>
    <xf numFmtId="1" fontId="3" fillId="6" borderId="22" xfId="0" applyNumberFormat="1" applyFont="1" applyFill="1" applyBorder="1" applyProtection="1">
      <protection locked="0"/>
    </xf>
    <xf numFmtId="1" fontId="3" fillId="6" borderId="11" xfId="0" applyNumberFormat="1" applyFont="1" applyFill="1" applyBorder="1" applyProtection="1">
      <protection locked="0"/>
    </xf>
    <xf numFmtId="1" fontId="3" fillId="8" borderId="10" xfId="0" applyNumberFormat="1" applyFont="1" applyFill="1" applyBorder="1" applyProtection="1">
      <protection locked="0"/>
    </xf>
    <xf numFmtId="1" fontId="3" fillId="8" borderId="22" xfId="0" applyNumberFormat="1" applyFont="1" applyFill="1" applyBorder="1" applyProtection="1">
      <protection locked="0"/>
    </xf>
    <xf numFmtId="1" fontId="3" fillId="8" borderId="11" xfId="0" applyNumberFormat="1" applyFont="1" applyFill="1" applyBorder="1" applyProtection="1">
      <protection locked="0"/>
    </xf>
    <xf numFmtId="1" fontId="3" fillId="7" borderId="10" xfId="0" applyNumberFormat="1" applyFont="1" applyFill="1" applyBorder="1" applyProtection="1">
      <protection locked="0"/>
    </xf>
    <xf numFmtId="1" fontId="3" fillId="7" borderId="22" xfId="0" applyNumberFormat="1" applyFont="1" applyFill="1" applyBorder="1" applyProtection="1">
      <protection locked="0"/>
    </xf>
    <xf numFmtId="1" fontId="3" fillId="7" borderId="11" xfId="0" applyNumberFormat="1" applyFont="1" applyFill="1" applyBorder="1" applyProtection="1">
      <protection locked="0"/>
    </xf>
    <xf numFmtId="0" fontId="21" fillId="2" borderId="26" xfId="0" applyFont="1" applyFill="1" applyBorder="1"/>
    <xf numFmtId="1" fontId="3" fillId="9" borderId="53" xfId="0" applyNumberFormat="1" applyFont="1" applyFill="1" applyBorder="1" applyProtection="1">
      <protection locked="0"/>
    </xf>
    <xf numFmtId="1" fontId="3" fillId="9" borderId="25" xfId="0" applyNumberFormat="1" applyFont="1" applyFill="1" applyBorder="1" applyProtection="1">
      <protection locked="0"/>
    </xf>
    <xf numFmtId="1" fontId="3" fillId="9" borderId="29" xfId="0" applyNumberFormat="1" applyFont="1" applyFill="1" applyBorder="1" applyProtection="1">
      <protection locked="0"/>
    </xf>
    <xf numFmtId="1" fontId="13" fillId="5" borderId="24" xfId="0" applyNumberFormat="1" applyFont="1" applyFill="1" applyBorder="1" applyProtection="1">
      <protection locked="0"/>
    </xf>
    <xf numFmtId="1" fontId="13" fillId="5" borderId="25" xfId="0" applyNumberFormat="1" applyFont="1" applyFill="1" applyBorder="1" applyProtection="1">
      <protection locked="0"/>
    </xf>
    <xf numFmtId="1" fontId="13" fillId="5" borderId="29" xfId="0" applyNumberFormat="1" applyFont="1" applyFill="1" applyBorder="1" applyProtection="1">
      <protection locked="0"/>
    </xf>
    <xf numFmtId="1" fontId="3" fillId="6" borderId="24" xfId="0" applyNumberFormat="1" applyFont="1" applyFill="1" applyBorder="1" applyProtection="1">
      <protection locked="0"/>
    </xf>
    <xf numFmtId="1" fontId="3" fillId="6" borderId="25" xfId="0" applyNumberFormat="1" applyFont="1" applyFill="1" applyBorder="1" applyProtection="1">
      <protection locked="0"/>
    </xf>
    <xf numFmtId="1" fontId="3" fillId="6" borderId="29" xfId="0" applyNumberFormat="1" applyFont="1" applyFill="1" applyBorder="1" applyProtection="1">
      <protection locked="0"/>
    </xf>
    <xf numFmtId="1" fontId="3" fillId="8" borderId="24" xfId="0" applyNumberFormat="1" applyFont="1" applyFill="1" applyBorder="1" applyProtection="1">
      <protection locked="0"/>
    </xf>
    <xf numFmtId="1" fontId="3" fillId="8" borderId="25" xfId="0" applyNumberFormat="1" applyFont="1" applyFill="1" applyBorder="1" applyProtection="1">
      <protection locked="0"/>
    </xf>
    <xf numFmtId="1" fontId="3" fillId="8" borderId="29" xfId="0" applyNumberFormat="1" applyFont="1" applyFill="1" applyBorder="1" applyProtection="1">
      <protection locked="0"/>
    </xf>
    <xf numFmtId="1" fontId="3" fillId="7" borderId="24" xfId="0" applyNumberFormat="1" applyFont="1" applyFill="1" applyBorder="1" applyProtection="1">
      <protection locked="0"/>
    </xf>
    <xf numFmtId="1" fontId="3" fillId="7" borderId="25" xfId="0" applyNumberFormat="1" applyFont="1" applyFill="1" applyBorder="1" applyProtection="1">
      <protection locked="0"/>
    </xf>
    <xf numFmtId="1" fontId="3" fillId="7" borderId="29" xfId="0" applyNumberFormat="1" applyFont="1" applyFill="1" applyBorder="1" applyProtection="1">
      <protection locked="0"/>
    </xf>
    <xf numFmtId="49" fontId="3" fillId="0" borderId="62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2" fontId="3" fillId="9" borderId="42" xfId="0" applyNumberFormat="1" applyFont="1" applyFill="1" applyBorder="1"/>
    <xf numFmtId="0" fontId="3" fillId="9" borderId="37" xfId="0" applyNumberFormat="1" applyFont="1" applyFill="1" applyBorder="1" applyAlignment="1"/>
    <xf numFmtId="0" fontId="3" fillId="9" borderId="58" xfId="0" applyNumberFormat="1" applyFont="1" applyFill="1" applyBorder="1" applyAlignment="1"/>
    <xf numFmtId="2" fontId="13" fillId="0" borderId="24" xfId="0" applyNumberFormat="1" applyFont="1" applyFill="1" applyBorder="1"/>
    <xf numFmtId="2" fontId="13" fillId="0" borderId="25" xfId="0" applyNumberFormat="1" applyFont="1" applyFill="1" applyBorder="1"/>
    <xf numFmtId="2" fontId="13" fillId="0" borderId="29" xfId="0" applyNumberFormat="1" applyFont="1" applyFill="1" applyBorder="1"/>
    <xf numFmtId="2" fontId="5" fillId="4" borderId="59" xfId="0" applyNumberFormat="1" applyFont="1" applyFill="1" applyBorder="1"/>
    <xf numFmtId="0" fontId="5" fillId="0" borderId="0" xfId="0" applyFont="1"/>
    <xf numFmtId="0" fontId="5" fillId="4" borderId="27" xfId="0" applyFont="1" applyFill="1" applyBorder="1"/>
    <xf numFmtId="0" fontId="5" fillId="4" borderId="36" xfId="0" applyNumberFormat="1" applyFont="1" applyFill="1" applyBorder="1" applyAlignment="1"/>
    <xf numFmtId="49" fontId="3" fillId="0" borderId="40" xfId="0" applyNumberFormat="1" applyFont="1" applyBorder="1" applyProtection="1">
      <protection locked="0"/>
    </xf>
    <xf numFmtId="0" fontId="3" fillId="0" borderId="34" xfId="0" applyFont="1" applyBorder="1" applyProtection="1">
      <protection locked="0"/>
    </xf>
    <xf numFmtId="2" fontId="3" fillId="9" borderId="11" xfId="0" applyNumberFormat="1" applyFont="1" applyFill="1" applyBorder="1"/>
    <xf numFmtId="2" fontId="13" fillId="0" borderId="3" xfId="0" applyNumberFormat="1" applyFont="1" applyFill="1" applyBorder="1"/>
    <xf numFmtId="2" fontId="13" fillId="0" borderId="63" xfId="0" applyNumberFormat="1" applyFont="1" applyFill="1" applyBorder="1"/>
    <xf numFmtId="2" fontId="13" fillId="0" borderId="64" xfId="0" applyNumberFormat="1" applyFont="1" applyFill="1" applyBorder="1"/>
    <xf numFmtId="2" fontId="13" fillId="0" borderId="65" xfId="0" applyNumberFormat="1" applyFont="1" applyFill="1" applyBorder="1"/>
    <xf numFmtId="1" fontId="5" fillId="0" borderId="44" xfId="0" applyNumberFormat="1" applyFont="1" applyBorder="1"/>
    <xf numFmtId="1" fontId="5" fillId="0" borderId="26" xfId="0" applyNumberFormat="1" applyFont="1" applyBorder="1"/>
    <xf numFmtId="1" fontId="5" fillId="0" borderId="47" xfId="0" applyNumberFormat="1" applyFont="1" applyBorder="1"/>
    <xf numFmtId="0" fontId="3" fillId="0" borderId="66" xfId="0" applyFont="1" applyBorder="1" applyProtection="1">
      <protection locked="0"/>
    </xf>
    <xf numFmtId="0" fontId="7" fillId="2" borderId="39" xfId="0" applyFont="1" applyFill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0" fillId="0" borderId="41" xfId="0" applyBorder="1" applyAlignment="1" applyProtection="1">
      <protection locked="0"/>
    </xf>
    <xf numFmtId="0" fontId="0" fillId="0" borderId="38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0" fillId="0" borderId="40" xfId="0" applyBorder="1" applyAlignment="1" applyProtection="1">
      <protection locked="0"/>
    </xf>
    <xf numFmtId="2" fontId="2" fillId="10" borderId="59" xfId="0" applyNumberFormat="1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2" fontId="2" fillId="10" borderId="45" xfId="0" applyNumberFormat="1" applyFont="1" applyFill="1" applyBorder="1" applyAlignment="1">
      <alignment horizontal="center"/>
    </xf>
    <xf numFmtId="10" fontId="3" fillId="5" borderId="39" xfId="0" applyNumberFormat="1" applyFont="1" applyFill="1" applyBorder="1" applyAlignment="1">
      <alignment horizontal="center"/>
    </xf>
    <xf numFmtId="10" fontId="3" fillId="5" borderId="61" xfId="0" applyNumberFormat="1" applyFont="1" applyFill="1" applyBorder="1" applyAlignment="1">
      <alignment horizontal="center"/>
    </xf>
    <xf numFmtId="10" fontId="3" fillId="5" borderId="28" xfId="0" applyNumberFormat="1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22" xfId="0" applyFont="1" applyBorder="1" applyAlignment="1"/>
    <xf numFmtId="0" fontId="3" fillId="0" borderId="42" xfId="0" applyFont="1" applyBorder="1" applyAlignment="1"/>
    <xf numFmtId="2" fontId="2" fillId="10" borderId="43" xfId="0" applyNumberFormat="1" applyFont="1" applyFill="1" applyBorder="1" applyAlignment="1">
      <alignment horizontal="center"/>
    </xf>
    <xf numFmtId="2" fontId="2" fillId="10" borderId="8" xfId="0" applyNumberFormat="1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42" xfId="0" applyBorder="1" applyAlignment="1" applyProtection="1">
      <protection locked="0"/>
    </xf>
    <xf numFmtId="0" fontId="0" fillId="0" borderId="58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3" fillId="2" borderId="59" xfId="0" applyFont="1" applyFill="1" applyBorder="1" applyAlignment="1"/>
    <xf numFmtId="0" fontId="3" fillId="2" borderId="2" xfId="0" applyFont="1" applyFill="1" applyBorder="1" applyAlignment="1"/>
    <xf numFmtId="0" fontId="3" fillId="2" borderId="45" xfId="0" applyFont="1" applyFill="1" applyBorder="1" applyAlignment="1"/>
    <xf numFmtId="0" fontId="3" fillId="0" borderId="24" xfId="0" applyFont="1" applyBorder="1" applyAlignment="1"/>
    <xf numFmtId="0" fontId="3" fillId="0" borderId="25" xfId="0" applyFont="1" applyBorder="1" applyAlignment="1"/>
    <xf numFmtId="0" fontId="3" fillId="0" borderId="60" xfId="0" applyFont="1" applyBorder="1" applyAlignment="1"/>
    <xf numFmtId="0" fontId="3" fillId="0" borderId="4" xfId="0" applyFont="1" applyBorder="1" applyAlignment="1"/>
    <xf numFmtId="0" fontId="3" fillId="0" borderId="17" xfId="0" applyFont="1" applyBorder="1" applyAlignment="1"/>
    <xf numFmtId="0" fontId="3" fillId="0" borderId="41" xfId="0" applyFont="1" applyBorder="1" applyAlignment="1"/>
    <xf numFmtId="0" fontId="3" fillId="0" borderId="59" xfId="0" applyFont="1" applyBorder="1" applyAlignment="1"/>
    <xf numFmtId="0" fontId="3" fillId="0" borderId="2" xfId="0" applyFont="1" applyBorder="1" applyAlignment="1"/>
    <xf numFmtId="0" fontId="3" fillId="0" borderId="45" xfId="0" applyFont="1" applyBorder="1" applyAlignment="1"/>
    <xf numFmtId="0" fontId="0" fillId="0" borderId="60" xfId="0" applyBorder="1" applyAlignment="1" applyProtection="1">
      <protection locked="0"/>
    </xf>
    <xf numFmtId="0" fontId="0" fillId="0" borderId="48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10" fontId="3" fillId="9" borderId="39" xfId="0" applyNumberFormat="1" applyFont="1" applyFill="1" applyBorder="1" applyAlignment="1">
      <alignment horizontal="center"/>
    </xf>
    <xf numFmtId="10" fontId="3" fillId="9" borderId="61" xfId="0" applyNumberFormat="1" applyFont="1" applyFill="1" applyBorder="1" applyAlignment="1">
      <alignment horizontal="center"/>
    </xf>
    <xf numFmtId="10" fontId="3" fillId="9" borderId="28" xfId="0" applyNumberFormat="1" applyFont="1" applyFill="1" applyBorder="1" applyAlignment="1">
      <alignment horizontal="center"/>
    </xf>
    <xf numFmtId="10" fontId="3" fillId="7" borderId="39" xfId="0" applyNumberFormat="1" applyFont="1" applyFill="1" applyBorder="1" applyAlignment="1">
      <alignment horizontal="center"/>
    </xf>
    <xf numFmtId="10" fontId="3" fillId="7" borderId="61" xfId="0" applyNumberFormat="1" applyFont="1" applyFill="1" applyBorder="1" applyAlignment="1">
      <alignment horizontal="center"/>
    </xf>
    <xf numFmtId="10" fontId="3" fillId="7" borderId="28" xfId="0" applyNumberFormat="1" applyFont="1" applyFill="1" applyBorder="1" applyAlignment="1">
      <alignment horizontal="center"/>
    </xf>
    <xf numFmtId="0" fontId="25" fillId="0" borderId="59" xfId="0" applyFont="1" applyFill="1" applyBorder="1" applyAlignment="1" applyProtection="1">
      <alignment horizontal="center"/>
    </xf>
    <xf numFmtId="0" fontId="25" fillId="0" borderId="2" xfId="0" applyFont="1" applyFill="1" applyBorder="1" applyAlignment="1" applyProtection="1">
      <alignment horizontal="center"/>
    </xf>
    <xf numFmtId="0" fontId="25" fillId="0" borderId="45" xfId="0" applyFont="1" applyFill="1" applyBorder="1" applyAlignment="1" applyProtection="1">
      <alignment horizontal="center"/>
    </xf>
    <xf numFmtId="10" fontId="3" fillId="6" borderId="39" xfId="0" applyNumberFormat="1" applyFont="1" applyFill="1" applyBorder="1" applyAlignment="1">
      <alignment horizontal="center"/>
    </xf>
    <xf numFmtId="10" fontId="3" fillId="6" borderId="61" xfId="0" applyNumberFormat="1" applyFont="1" applyFill="1" applyBorder="1" applyAlignment="1">
      <alignment horizontal="center"/>
    </xf>
    <xf numFmtId="10" fontId="3" fillId="6" borderId="28" xfId="0" applyNumberFormat="1" applyFont="1" applyFill="1" applyBorder="1" applyAlignment="1">
      <alignment horizontal="center"/>
    </xf>
    <xf numFmtId="10" fontId="3" fillId="8" borderId="39" xfId="0" applyNumberFormat="1" applyFont="1" applyFill="1" applyBorder="1" applyAlignment="1">
      <alignment horizontal="center"/>
    </xf>
    <xf numFmtId="10" fontId="3" fillId="8" borderId="61" xfId="0" applyNumberFormat="1" applyFont="1" applyFill="1" applyBorder="1" applyAlignment="1">
      <alignment horizontal="center"/>
    </xf>
    <xf numFmtId="10" fontId="3" fillId="8" borderId="28" xfId="0" applyNumberFormat="1" applyFont="1" applyFill="1" applyBorder="1" applyAlignment="1">
      <alignment horizontal="center"/>
    </xf>
    <xf numFmtId="0" fontId="12" fillId="0" borderId="36" xfId="0" applyFont="1" applyBorder="1" applyAlignment="1" applyProtection="1">
      <alignment horizontal="center"/>
    </xf>
    <xf numFmtId="0" fontId="25" fillId="0" borderId="0" xfId="0" applyFont="1" applyBorder="1"/>
    <xf numFmtId="2" fontId="3" fillId="9" borderId="6" xfId="0" applyNumberFormat="1" applyFont="1" applyFill="1" applyBorder="1" applyProtection="1"/>
  </cellXfs>
  <cellStyles count="2">
    <cellStyle name="Dezimal" xfId="1" builtinId="3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 lang="de-AT"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 sz="900"/>
              <a:t>Noten-Statistik</a:t>
            </a:r>
          </a:p>
        </c:rich>
      </c:tx>
      <c:layout>
        <c:manualLayout>
          <c:xMode val="edge"/>
          <c:yMode val="edge"/>
          <c:x val="0.3379301851974425"/>
          <c:y val="3.88947010994255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9607916887927065E-2"/>
          <c:y val="0.11888132184447688"/>
          <c:w val="0.95238453455645733"/>
          <c:h val="0.7692320825230907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de-AT"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Val val="1"/>
          </c:dLbls>
          <c:val>
            <c:numRef>
              <c:f>Noten!$K$76</c:f>
              <c:numCache>
                <c:formatCode>General</c:formatCode>
                <c:ptCount val="1"/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txPr>
              <a:bodyPr/>
              <a:lstStyle/>
              <a:p>
                <a:pPr>
                  <a:defRPr lang="de-AT"/>
                </a:pPr>
                <a:endParaRPr lang="de-DE"/>
              </a:p>
            </c:txPr>
            <c:showVal val="1"/>
          </c:dLbls>
          <c:val>
            <c:numRef>
              <c:f>Noten!$K$57:$K$61</c:f>
              <c:numCache>
                <c:formatCode>General</c:formatCode>
                <c:ptCount val="5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</c:ser>
        <c:gapWidth val="101"/>
        <c:overlap val="100"/>
        <c:axId val="65121280"/>
        <c:axId val="65540864"/>
      </c:barChart>
      <c:catAx>
        <c:axId val="65121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AT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5540864"/>
        <c:crosses val="autoZero"/>
        <c:auto val="1"/>
        <c:lblAlgn val="ctr"/>
        <c:lblOffset val="100"/>
        <c:tickLblSkip val="1"/>
        <c:tickMarkSkip val="1"/>
      </c:catAx>
      <c:valAx>
        <c:axId val="65540864"/>
        <c:scaling>
          <c:orientation val="minMax"/>
        </c:scaling>
        <c:delete val="1"/>
        <c:axPos val="l"/>
        <c:numFmt formatCode="General" sourceLinked="1"/>
        <c:tickLblPos val="nextTo"/>
        <c:crossAx val="6512128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45" footer="0.492125984500001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55</xdr:row>
      <xdr:rowOff>160020</xdr:rowOff>
    </xdr:from>
    <xdr:to>
      <xdr:col>19</xdr:col>
      <xdr:colOff>0</xdr:colOff>
      <xdr:row>68</xdr:row>
      <xdr:rowOff>160020</xdr:rowOff>
    </xdr:to>
    <xdr:graphicFrame macro="">
      <xdr:nvGraphicFramePr>
        <xdr:cNvPr id="1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95"/>
  <sheetViews>
    <sheetView tabSelected="1" workbookViewId="0">
      <selection activeCell="C2" sqref="C2"/>
    </sheetView>
  </sheetViews>
  <sheetFormatPr baseColWidth="10" defaultRowHeight="12.75"/>
  <cols>
    <col min="1" max="1" width="3.42578125" customWidth="1"/>
    <col min="2" max="2" width="2.5703125" customWidth="1"/>
    <col min="3" max="3" width="12.28515625" customWidth="1"/>
    <col min="4" max="4" width="9.140625" customWidth="1"/>
    <col min="5" max="5" width="8.140625" customWidth="1"/>
    <col min="6" max="25" width="5.7109375" customWidth="1"/>
    <col min="26" max="26" width="6.28515625" customWidth="1"/>
    <col min="27" max="27" width="7" customWidth="1"/>
    <col min="28" max="28" width="4.28515625" customWidth="1"/>
    <col min="29" max="30" width="5.7109375" customWidth="1"/>
    <col min="31" max="36" width="6.7109375" customWidth="1"/>
    <col min="37" max="46" width="7.7109375" customWidth="1"/>
    <col min="47" max="47" width="12.28515625" customWidth="1"/>
    <col min="48" max="48" width="9.7109375" customWidth="1"/>
    <col min="49" max="50" width="7" customWidth="1"/>
  </cols>
  <sheetData>
    <row r="1" spans="1:75" s="1" customFormat="1" ht="13.5" customHeight="1" thickBot="1">
      <c r="A1" s="14"/>
      <c r="B1" s="14"/>
      <c r="C1" s="75" t="s">
        <v>13</v>
      </c>
      <c r="D1" s="74"/>
      <c r="E1" s="14"/>
      <c r="F1" s="347" t="s">
        <v>32</v>
      </c>
      <c r="G1" s="348"/>
      <c r="H1" s="349"/>
      <c r="I1" s="14"/>
      <c r="J1" s="14"/>
      <c r="K1" s="14"/>
      <c r="L1" s="14"/>
      <c r="M1" s="14"/>
      <c r="N1" s="404" t="s">
        <v>131</v>
      </c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158"/>
      <c r="AA1" s="158"/>
      <c r="AB1" s="69"/>
      <c r="AC1" s="45"/>
      <c r="AF1" s="45"/>
      <c r="AG1" s="45"/>
      <c r="AH1" s="45"/>
      <c r="AI1" s="45"/>
      <c r="AJ1" s="45"/>
    </row>
    <row r="2" spans="1:75" s="1" customFormat="1" ht="13.5" customHeight="1" thickBot="1">
      <c r="C2" s="73">
        <v>41009</v>
      </c>
      <c r="F2" s="49" t="s">
        <v>11</v>
      </c>
      <c r="G2" s="114" t="s">
        <v>10</v>
      </c>
      <c r="H2" s="115" t="s">
        <v>4</v>
      </c>
      <c r="N2" s="158" t="s">
        <v>132</v>
      </c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69"/>
      <c r="AC2" s="46"/>
      <c r="AF2" s="46"/>
      <c r="AG2" s="46"/>
      <c r="AH2" s="46"/>
      <c r="AI2" s="46"/>
      <c r="AJ2" s="46"/>
    </row>
    <row r="3" spans="1:75" s="1" customFormat="1" ht="13.5" customHeight="1">
      <c r="C3" s="7" t="s">
        <v>14</v>
      </c>
      <c r="F3" s="27">
        <v>0</v>
      </c>
      <c r="G3" s="28">
        <v>49.99</v>
      </c>
      <c r="H3" s="47">
        <v>5</v>
      </c>
      <c r="I3" s="1" t="s">
        <v>98</v>
      </c>
      <c r="N3" s="1" t="s">
        <v>133</v>
      </c>
      <c r="AB3" s="69"/>
      <c r="AC3" s="46"/>
      <c r="AF3" s="46"/>
      <c r="AG3" s="46"/>
      <c r="AH3" s="46"/>
      <c r="AI3" s="46"/>
      <c r="AJ3" s="46"/>
    </row>
    <row r="4" spans="1:75" s="1" customFormat="1" ht="13.5" customHeight="1">
      <c r="C4" s="36" t="s">
        <v>128</v>
      </c>
      <c r="F4" s="29">
        <v>50</v>
      </c>
      <c r="G4" s="22">
        <v>62.99</v>
      </c>
      <c r="H4" s="47">
        <v>4</v>
      </c>
      <c r="I4" s="1" t="s">
        <v>99</v>
      </c>
      <c r="N4" s="1" t="s">
        <v>134</v>
      </c>
      <c r="AA4" s="44"/>
      <c r="AB4" s="69"/>
      <c r="AC4" s="46"/>
      <c r="AF4" s="46"/>
      <c r="AG4" s="46"/>
      <c r="AH4" s="46"/>
      <c r="AI4" s="46"/>
      <c r="AJ4" s="46"/>
    </row>
    <row r="5" spans="1:75" s="1" customFormat="1" ht="13.5" customHeight="1">
      <c r="C5" s="7" t="s">
        <v>6</v>
      </c>
      <c r="F5" s="29">
        <v>63</v>
      </c>
      <c r="G5" s="22">
        <v>75.989999999999995</v>
      </c>
      <c r="H5" s="47">
        <v>3</v>
      </c>
      <c r="I5" s="1" t="s">
        <v>100</v>
      </c>
      <c r="N5" s="1" t="s">
        <v>135</v>
      </c>
      <c r="AB5" s="69"/>
      <c r="AC5" s="46"/>
      <c r="AF5" s="46"/>
      <c r="AG5" s="46"/>
      <c r="AH5" s="46"/>
      <c r="AI5" s="46"/>
      <c r="AJ5" s="46"/>
    </row>
    <row r="6" spans="1:75" s="1" customFormat="1" ht="13.5" customHeight="1" thickBot="1">
      <c r="C6" s="36" t="s">
        <v>129</v>
      </c>
      <c r="F6" s="29">
        <v>76</v>
      </c>
      <c r="G6" s="22">
        <v>88.99</v>
      </c>
      <c r="H6" s="47">
        <v>2</v>
      </c>
      <c r="I6" s="1" t="s">
        <v>101</v>
      </c>
      <c r="AB6" s="69"/>
      <c r="AC6" s="46"/>
      <c r="AF6" s="46"/>
      <c r="AG6" s="46"/>
      <c r="AH6" s="46"/>
      <c r="AI6" s="46"/>
      <c r="AJ6" s="46"/>
    </row>
    <row r="7" spans="1:75" s="1" customFormat="1" ht="13.5" customHeight="1" thickBot="1">
      <c r="C7" s="7" t="s">
        <v>15</v>
      </c>
      <c r="F7" s="30">
        <v>89</v>
      </c>
      <c r="G7" s="31">
        <v>100</v>
      </c>
      <c r="H7" s="116">
        <v>1</v>
      </c>
      <c r="I7" s="1" t="s">
        <v>102</v>
      </c>
      <c r="N7" s="394" t="s">
        <v>33</v>
      </c>
      <c r="O7" s="395"/>
      <c r="P7" s="395"/>
      <c r="Q7" s="395"/>
      <c r="R7" s="395"/>
      <c r="S7" s="395"/>
      <c r="T7" s="395"/>
      <c r="U7" s="396"/>
      <c r="AB7" s="69"/>
      <c r="AC7" s="59"/>
      <c r="AF7" s="59"/>
      <c r="AG7" s="59"/>
      <c r="AH7" s="59"/>
      <c r="AI7" s="59"/>
      <c r="AJ7" s="59"/>
      <c r="AK7" s="60"/>
      <c r="AL7" s="60"/>
      <c r="AM7" s="60"/>
      <c r="AN7" s="60"/>
    </row>
    <row r="8" spans="1:75" s="1" customFormat="1" ht="13.5" customHeight="1" thickBot="1">
      <c r="A8"/>
      <c r="B8"/>
      <c r="C8" s="37" t="s">
        <v>130</v>
      </c>
      <c r="AB8" s="60"/>
      <c r="AC8" s="64"/>
      <c r="AD8"/>
      <c r="AE8"/>
      <c r="AF8" s="64"/>
      <c r="AG8" s="65"/>
      <c r="AH8" s="65"/>
      <c r="AI8" s="65"/>
      <c r="AJ8" s="65"/>
      <c r="AK8" s="66"/>
      <c r="AL8" s="66"/>
      <c r="AM8" s="66"/>
      <c r="AN8" s="66"/>
      <c r="AO8"/>
      <c r="AP8"/>
      <c r="AQ8"/>
      <c r="AR8"/>
      <c r="AS8"/>
      <c r="AT8"/>
      <c r="AU8"/>
      <c r="AV8" s="117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</row>
    <row r="9" spans="1:75" s="1" customFormat="1" ht="13.5" customHeight="1" thickBot="1">
      <c r="E9" s="84"/>
      <c r="F9" s="356" t="str">
        <f>TEXT(SUM(F13:I13),"0,00")&amp;"%"</f>
        <v>100,00%</v>
      </c>
      <c r="G9" s="357"/>
      <c r="H9" s="357"/>
      <c r="I9" s="358"/>
      <c r="J9" s="365" t="str">
        <f>TEXT(SUM(J13:M13),"0,00")&amp;"%"</f>
        <v>0,00%</v>
      </c>
      <c r="K9" s="357"/>
      <c r="L9" s="357"/>
      <c r="M9" s="366"/>
      <c r="N9" s="356" t="str">
        <f>TEXT(SUM(N13:Q13),"0,00")&amp;"%"</f>
        <v>0,00%</v>
      </c>
      <c r="O9" s="357"/>
      <c r="P9" s="357"/>
      <c r="Q9" s="358"/>
      <c r="R9" s="356" t="str">
        <f>TEXT(SUM(R13:U13),"0,00")&amp;"%"</f>
        <v>0,00%</v>
      </c>
      <c r="S9" s="357"/>
      <c r="T9" s="357"/>
      <c r="U9" s="358"/>
      <c r="V9" s="365" t="str">
        <f>TEXT(SUM(V13:Y13),"0,00")&amp;"%"</f>
        <v>0,00%</v>
      </c>
      <c r="W9" s="357"/>
      <c r="X9" s="357"/>
      <c r="Y9" s="358"/>
      <c r="Z9" s="6" t="s">
        <v>95</v>
      </c>
      <c r="AB9" s="69"/>
      <c r="AC9" s="60"/>
      <c r="AF9" s="60"/>
      <c r="AG9" s="60"/>
      <c r="AH9" s="60"/>
      <c r="AI9" s="60"/>
      <c r="AJ9" s="60"/>
      <c r="AK9" s="60"/>
      <c r="AL9" s="60"/>
      <c r="AM9" s="60"/>
      <c r="AN9" s="60"/>
    </row>
    <row r="10" spans="1:75" s="1" customFormat="1" ht="13.5" customHeight="1" thickBot="1">
      <c r="D10" s="9"/>
      <c r="E10" s="38" t="s">
        <v>0</v>
      </c>
      <c r="F10" s="142">
        <v>1</v>
      </c>
      <c r="G10" s="85">
        <v>2</v>
      </c>
      <c r="H10" s="85">
        <v>3</v>
      </c>
      <c r="I10" s="86">
        <v>4</v>
      </c>
      <c r="J10" s="109">
        <v>5</v>
      </c>
      <c r="K10" s="85">
        <v>6</v>
      </c>
      <c r="L10" s="85">
        <v>7</v>
      </c>
      <c r="M10" s="110">
        <v>8</v>
      </c>
      <c r="N10" s="142">
        <v>9</v>
      </c>
      <c r="O10" s="85">
        <v>10</v>
      </c>
      <c r="P10" s="85">
        <v>11</v>
      </c>
      <c r="Q10" s="86">
        <v>12</v>
      </c>
      <c r="R10" s="112">
        <v>13</v>
      </c>
      <c r="S10" s="86">
        <v>14</v>
      </c>
      <c r="T10" s="86">
        <v>15</v>
      </c>
      <c r="U10" s="86">
        <v>16</v>
      </c>
      <c r="V10" s="111">
        <v>17</v>
      </c>
      <c r="W10" s="86">
        <v>18</v>
      </c>
      <c r="X10" s="86">
        <v>19</v>
      </c>
      <c r="Y10" s="86">
        <v>20</v>
      </c>
      <c r="Z10" s="3" t="s">
        <v>5</v>
      </c>
      <c r="AB10" s="69"/>
      <c r="AC10" s="60"/>
      <c r="AF10" s="60"/>
      <c r="AG10" s="60"/>
      <c r="AH10" s="60"/>
      <c r="AI10" s="60"/>
      <c r="AJ10" s="60"/>
      <c r="AK10" s="60"/>
      <c r="AL10" s="60"/>
      <c r="AM10" s="60"/>
      <c r="AN10" s="60"/>
    </row>
    <row r="11" spans="1:75" s="1" customFormat="1" ht="13.5" customHeight="1">
      <c r="D11" s="221" t="s">
        <v>85</v>
      </c>
      <c r="E11" s="39" t="s">
        <v>17</v>
      </c>
      <c r="F11" s="224" t="s">
        <v>91</v>
      </c>
      <c r="G11" s="225" t="s">
        <v>49</v>
      </c>
      <c r="H11" s="225" t="s">
        <v>49</v>
      </c>
      <c r="I11" s="226" t="s">
        <v>50</v>
      </c>
      <c r="J11" s="242" t="s">
        <v>51</v>
      </c>
      <c r="K11" s="87" t="s">
        <v>92</v>
      </c>
      <c r="L11" s="87" t="s">
        <v>52</v>
      </c>
      <c r="M11" s="145" t="s">
        <v>53</v>
      </c>
      <c r="N11" s="88" t="s">
        <v>93</v>
      </c>
      <c r="O11" s="89" t="s">
        <v>54</v>
      </c>
      <c r="P11" s="89" t="s">
        <v>55</v>
      </c>
      <c r="Q11" s="90" t="s">
        <v>56</v>
      </c>
      <c r="R11" s="182" t="s">
        <v>94</v>
      </c>
      <c r="S11" s="183" t="s">
        <v>57</v>
      </c>
      <c r="T11" s="183" t="s">
        <v>58</v>
      </c>
      <c r="U11" s="184" t="s">
        <v>59</v>
      </c>
      <c r="V11" s="203" t="s">
        <v>60</v>
      </c>
      <c r="W11" s="143" t="s">
        <v>61</v>
      </c>
      <c r="X11" s="143" t="s">
        <v>62</v>
      </c>
      <c r="Y11" s="144" t="s">
        <v>63</v>
      </c>
      <c r="Z11" s="3"/>
      <c r="AB11" s="69"/>
      <c r="AC11" s="60"/>
      <c r="AF11" s="60"/>
      <c r="AG11" s="60"/>
      <c r="AH11" s="60"/>
      <c r="AI11" s="60"/>
      <c r="AJ11" s="60"/>
      <c r="AK11" s="60"/>
      <c r="AL11" s="60"/>
      <c r="AM11" s="60"/>
      <c r="AN11" s="60"/>
    </row>
    <row r="12" spans="1:75" s="1" customFormat="1" ht="13.5" customHeight="1" thickBot="1">
      <c r="D12" s="221" t="s">
        <v>86</v>
      </c>
      <c r="E12" s="39" t="s">
        <v>18</v>
      </c>
      <c r="F12" s="243">
        <v>12</v>
      </c>
      <c r="G12" s="244">
        <v>12</v>
      </c>
      <c r="H12" s="244">
        <v>12</v>
      </c>
      <c r="I12" s="245">
        <v>12</v>
      </c>
      <c r="J12" s="246">
        <v>0</v>
      </c>
      <c r="K12" s="247">
        <v>0</v>
      </c>
      <c r="L12" s="247">
        <v>0</v>
      </c>
      <c r="M12" s="248">
        <v>0</v>
      </c>
      <c r="N12" s="249">
        <v>0</v>
      </c>
      <c r="O12" s="250">
        <v>0</v>
      </c>
      <c r="P12" s="250">
        <v>0</v>
      </c>
      <c r="Q12" s="251">
        <v>0</v>
      </c>
      <c r="R12" s="252">
        <v>0</v>
      </c>
      <c r="S12" s="253">
        <v>0</v>
      </c>
      <c r="T12" s="253">
        <v>0</v>
      </c>
      <c r="U12" s="254">
        <v>0</v>
      </c>
      <c r="V12" s="255">
        <v>0</v>
      </c>
      <c r="W12" s="256">
        <v>0</v>
      </c>
      <c r="X12" s="256">
        <v>0</v>
      </c>
      <c r="Y12" s="257">
        <v>0</v>
      </c>
      <c r="Z12" s="2">
        <f>SUM(F12:Y12)</f>
        <v>48</v>
      </c>
      <c r="AA12" s="6" t="s">
        <v>1</v>
      </c>
      <c r="AB12" s="69"/>
      <c r="AC12" s="60"/>
      <c r="AF12" s="178" t="s">
        <v>96</v>
      </c>
      <c r="AG12" s="60"/>
      <c r="AH12" s="60"/>
      <c r="AI12" s="60"/>
      <c r="AJ12" s="60"/>
      <c r="AK12" s="178" t="s">
        <v>97</v>
      </c>
      <c r="AL12" s="60"/>
      <c r="AM12" s="60"/>
      <c r="AN12" s="60"/>
      <c r="AP12" s="333" t="s">
        <v>90</v>
      </c>
    </row>
    <row r="13" spans="1:75" s="1" customFormat="1" ht="13.5" customHeight="1" thickBot="1">
      <c r="C13" s="1" t="str">
        <f>IF(F13&lt;&gt;0,IF(ROUND(Z13,0)&lt;&gt;100,"Fehler bei % !",""),"")</f>
        <v/>
      </c>
      <c r="D13" s="221" t="s">
        <v>87</v>
      </c>
      <c r="E13" s="40" t="s">
        <v>8</v>
      </c>
      <c r="F13" s="258">
        <v>25</v>
      </c>
      <c r="G13" s="259">
        <v>25</v>
      </c>
      <c r="H13" s="259">
        <v>25</v>
      </c>
      <c r="I13" s="260">
        <v>25</v>
      </c>
      <c r="J13" s="261">
        <f t="shared" ref="J13:Y13" si="0">IF($Z$12&lt;&gt;0,100*J12/$Z$12,0)</f>
        <v>0</v>
      </c>
      <c r="K13" s="262">
        <f t="shared" si="0"/>
        <v>0</v>
      </c>
      <c r="L13" s="262">
        <f t="shared" si="0"/>
        <v>0</v>
      </c>
      <c r="M13" s="263">
        <f t="shared" si="0"/>
        <v>0</v>
      </c>
      <c r="N13" s="264">
        <f t="shared" si="0"/>
        <v>0</v>
      </c>
      <c r="O13" s="265">
        <f t="shared" si="0"/>
        <v>0</v>
      </c>
      <c r="P13" s="265">
        <f t="shared" si="0"/>
        <v>0</v>
      </c>
      <c r="Q13" s="266">
        <f t="shared" si="0"/>
        <v>0</v>
      </c>
      <c r="R13" s="267">
        <f t="shared" si="0"/>
        <v>0</v>
      </c>
      <c r="S13" s="268">
        <f t="shared" si="0"/>
        <v>0</v>
      </c>
      <c r="T13" s="268">
        <f t="shared" si="0"/>
        <v>0</v>
      </c>
      <c r="U13" s="269">
        <f t="shared" si="0"/>
        <v>0</v>
      </c>
      <c r="V13" s="270">
        <f t="shared" si="0"/>
        <v>0</v>
      </c>
      <c r="W13" s="271">
        <f t="shared" si="0"/>
        <v>0</v>
      </c>
      <c r="X13" s="271">
        <f t="shared" si="0"/>
        <v>0</v>
      </c>
      <c r="Y13" s="272">
        <f t="shared" si="0"/>
        <v>0</v>
      </c>
      <c r="Z13" s="2">
        <f>SUM(F13:Y13)</f>
        <v>100</v>
      </c>
      <c r="AA13" s="6" t="s">
        <v>3</v>
      </c>
      <c r="AB13" s="69"/>
      <c r="AC13" s="60"/>
      <c r="AE13" s="207" t="s">
        <v>83</v>
      </c>
      <c r="AF13" s="208" t="s">
        <v>78</v>
      </c>
      <c r="AG13" s="209" t="s">
        <v>79</v>
      </c>
      <c r="AH13" s="209" t="s">
        <v>80</v>
      </c>
      <c r="AI13" s="209" t="s">
        <v>81</v>
      </c>
      <c r="AJ13" s="210" t="s">
        <v>82</v>
      </c>
      <c r="AK13" s="405" t="str">
        <f>AF13</f>
        <v>G1</v>
      </c>
      <c r="AL13" s="405" t="str">
        <f>AG13</f>
        <v>G2</v>
      </c>
      <c r="AM13" s="405" t="str">
        <f>AH13</f>
        <v>G3</v>
      </c>
      <c r="AN13" s="405" t="str">
        <f>AI13</f>
        <v>G4</v>
      </c>
      <c r="AO13" s="405" t="str">
        <f>AJ13</f>
        <v>G5</v>
      </c>
      <c r="AP13" s="405" t="str">
        <f>AF13</f>
        <v>G1</v>
      </c>
      <c r="AQ13" s="405" t="str">
        <f>AG13</f>
        <v>G2</v>
      </c>
      <c r="AR13" s="405" t="str">
        <f>AH13</f>
        <v>G3</v>
      </c>
      <c r="AS13" s="405" t="str">
        <f>AI13</f>
        <v>G4</v>
      </c>
      <c r="AT13" s="405" t="str">
        <f>AJ13</f>
        <v>G5</v>
      </c>
      <c r="AU13" s="327"/>
      <c r="AV13" s="211"/>
      <c r="AW13" s="212"/>
      <c r="AX13" s="212"/>
    </row>
    <row r="14" spans="1:75" s="1" customFormat="1" ht="13.5" customHeight="1" thickBot="1">
      <c r="B14" s="1" t="s">
        <v>34</v>
      </c>
      <c r="D14" s="223" t="s">
        <v>88</v>
      </c>
      <c r="E14" s="5"/>
      <c r="F14" s="222">
        <f>IF(F12&lt;&gt;0,F13/F12,0)</f>
        <v>2.0833333333333335</v>
      </c>
      <c r="G14" s="222">
        <f t="shared" ref="G14:U14" si="1">IF(G12&lt;&gt;0,G13/G12,0)</f>
        <v>2.0833333333333335</v>
      </c>
      <c r="H14" s="222">
        <f t="shared" si="1"/>
        <v>2.0833333333333335</v>
      </c>
      <c r="I14" s="222">
        <f t="shared" si="1"/>
        <v>2.0833333333333335</v>
      </c>
      <c r="J14" s="222">
        <f t="shared" si="1"/>
        <v>0</v>
      </c>
      <c r="K14" s="222">
        <f t="shared" si="1"/>
        <v>0</v>
      </c>
      <c r="L14" s="222">
        <f t="shared" si="1"/>
        <v>0</v>
      </c>
      <c r="M14" s="222">
        <f t="shared" si="1"/>
        <v>0</v>
      </c>
      <c r="N14" s="222">
        <f t="shared" si="1"/>
        <v>0</v>
      </c>
      <c r="O14" s="222">
        <f t="shared" si="1"/>
        <v>0</v>
      </c>
      <c r="P14" s="222">
        <f t="shared" si="1"/>
        <v>0</v>
      </c>
      <c r="Q14" s="222">
        <f t="shared" si="1"/>
        <v>0</v>
      </c>
      <c r="R14" s="222">
        <f t="shared" si="1"/>
        <v>0</v>
      </c>
      <c r="S14" s="222">
        <f t="shared" si="1"/>
        <v>0</v>
      </c>
      <c r="T14" s="222">
        <f t="shared" si="1"/>
        <v>0</v>
      </c>
      <c r="U14" s="222">
        <f t="shared" si="1"/>
        <v>0</v>
      </c>
      <c r="V14" s="222">
        <f>IF(V12&lt;&gt;0,V13/V12,0)</f>
        <v>0</v>
      </c>
      <c r="W14" s="222">
        <f>IF(W12&lt;&gt;0,W13/W12,0)</f>
        <v>0</v>
      </c>
      <c r="X14" s="222">
        <f>IF(X12&lt;&gt;0,X13/X12,0)</f>
        <v>0</v>
      </c>
      <c r="Y14" s="222">
        <f>IF(Y12&lt;&gt;0,Y13/Y12,0)</f>
        <v>0</v>
      </c>
      <c r="AB14" s="69"/>
      <c r="AC14" s="60"/>
      <c r="AE14" s="213" t="s">
        <v>18</v>
      </c>
      <c r="AF14" s="214">
        <f>SUM(F12:I12)</f>
        <v>48</v>
      </c>
      <c r="AG14" s="215">
        <f>SUM(J12:M12)</f>
        <v>0</v>
      </c>
      <c r="AH14" s="215">
        <f>SUM(N12:Q12)</f>
        <v>0</v>
      </c>
      <c r="AI14" s="215">
        <f>SUM(R12:U12)</f>
        <v>0</v>
      </c>
      <c r="AJ14" s="216">
        <f>SUM(V12:Y12)</f>
        <v>0</v>
      </c>
      <c r="AK14" s="217">
        <f>SUM(F13:I13)</f>
        <v>100</v>
      </c>
      <c r="AL14" s="218">
        <f>SUM(J13:M13)</f>
        <v>0</v>
      </c>
      <c r="AM14" s="218">
        <f>SUM(N13:Q13)</f>
        <v>0</v>
      </c>
      <c r="AN14" s="218">
        <f>SUM(R13:U13)</f>
        <v>0</v>
      </c>
      <c r="AO14" s="326">
        <f>SUM(V13:Y13)</f>
        <v>0</v>
      </c>
      <c r="AP14" s="217">
        <f>SUM(F13:I13)</f>
        <v>100</v>
      </c>
      <c r="AQ14" s="218">
        <f>SUM(J13:M13)</f>
        <v>0</v>
      </c>
      <c r="AR14" s="218">
        <f>SUM(N13:Q13)</f>
        <v>0</v>
      </c>
      <c r="AS14" s="218">
        <f>SUM(R13:U13)</f>
        <v>0</v>
      </c>
      <c r="AT14" s="338">
        <f>SUM(V13:Y13)</f>
        <v>0</v>
      </c>
      <c r="AU14" s="328"/>
      <c r="AV14" s="219"/>
      <c r="AW14" s="220"/>
      <c r="AX14" s="220"/>
    </row>
    <row r="15" spans="1:75" s="1" customFormat="1" ht="13.5" customHeight="1" thickBot="1">
      <c r="C15" s="122" t="s">
        <v>64</v>
      </c>
      <c r="D15" s="125"/>
      <c r="E15" s="134" t="s">
        <v>2</v>
      </c>
      <c r="F15" s="133">
        <v>1</v>
      </c>
      <c r="G15" s="8">
        <v>2</v>
      </c>
      <c r="H15" s="8">
        <v>3</v>
      </c>
      <c r="I15" s="8">
        <v>4</v>
      </c>
      <c r="J15" s="8">
        <v>5</v>
      </c>
      <c r="K15" s="8">
        <v>6</v>
      </c>
      <c r="L15" s="8">
        <v>7</v>
      </c>
      <c r="M15" s="8">
        <v>8</v>
      </c>
      <c r="N15" s="8">
        <v>9</v>
      </c>
      <c r="O15" s="8">
        <v>10</v>
      </c>
      <c r="P15" s="8">
        <v>11</v>
      </c>
      <c r="Q15" s="21">
        <v>12</v>
      </c>
      <c r="R15" s="26">
        <v>13</v>
      </c>
      <c r="S15" s="26">
        <v>14</v>
      </c>
      <c r="T15" s="26">
        <v>15</v>
      </c>
      <c r="U15" s="26">
        <v>16</v>
      </c>
      <c r="V15" s="26">
        <v>17</v>
      </c>
      <c r="W15" s="26">
        <v>18</v>
      </c>
      <c r="X15" s="26">
        <v>19</v>
      </c>
      <c r="Y15" s="26">
        <v>20</v>
      </c>
      <c r="Z15" s="4" t="s">
        <v>1</v>
      </c>
      <c r="AA15" s="3" t="s">
        <v>3</v>
      </c>
      <c r="AB15" s="70" t="s">
        <v>4</v>
      </c>
      <c r="AC15" s="60"/>
      <c r="AE15" s="83"/>
      <c r="AF15" s="136" t="s">
        <v>44</v>
      </c>
      <c r="AG15" s="137" t="s">
        <v>45</v>
      </c>
      <c r="AH15" s="137" t="s">
        <v>46</v>
      </c>
      <c r="AI15" s="137" t="s">
        <v>47</v>
      </c>
      <c r="AJ15" s="138" t="s">
        <v>48</v>
      </c>
      <c r="AK15" s="161" t="s">
        <v>44</v>
      </c>
      <c r="AL15" s="162" t="s">
        <v>45</v>
      </c>
      <c r="AM15" s="162" t="s">
        <v>46</v>
      </c>
      <c r="AN15" s="162" t="s">
        <v>47</v>
      </c>
      <c r="AO15" s="160" t="s">
        <v>48</v>
      </c>
      <c r="AP15" s="332" t="s">
        <v>44</v>
      </c>
      <c r="AQ15" s="137" t="s">
        <v>45</v>
      </c>
      <c r="AR15" s="137" t="s">
        <v>46</v>
      </c>
      <c r="AS15" s="137" t="s">
        <v>47</v>
      </c>
      <c r="AT15" s="138" t="s">
        <v>48</v>
      </c>
      <c r="AU15" s="335" t="s">
        <v>65</v>
      </c>
      <c r="AV15" s="139"/>
      <c r="AW15" s="334" t="s">
        <v>3</v>
      </c>
      <c r="AX15" s="334" t="s">
        <v>4</v>
      </c>
    </row>
    <row r="16" spans="1:75" s="1" customFormat="1" ht="13.5" customHeight="1" thickBot="1">
      <c r="A16" s="1">
        <v>1</v>
      </c>
      <c r="B16" s="20">
        <v>1</v>
      </c>
      <c r="C16" s="121" t="s">
        <v>103</v>
      </c>
      <c r="D16" s="336"/>
      <c r="E16" s="135" t="str">
        <f>IF(B16=0,"gefehlt",IF(C16&lt;&gt;"",TEXT(AB16,"0")&amp;" / "&amp;TEXT(AA16,"0,00"),""))</f>
        <v>2 / 83,33</v>
      </c>
      <c r="F16" s="273">
        <v>10</v>
      </c>
      <c r="G16" s="274">
        <v>12</v>
      </c>
      <c r="H16" s="274">
        <v>10</v>
      </c>
      <c r="I16" s="275">
        <v>8</v>
      </c>
      <c r="J16" s="276">
        <v>0</v>
      </c>
      <c r="K16" s="277">
        <v>0</v>
      </c>
      <c r="L16" s="277">
        <v>0</v>
      </c>
      <c r="M16" s="278">
        <v>0</v>
      </c>
      <c r="N16" s="279">
        <v>0</v>
      </c>
      <c r="O16" s="280">
        <v>0</v>
      </c>
      <c r="P16" s="280">
        <v>0</v>
      </c>
      <c r="Q16" s="281">
        <v>0</v>
      </c>
      <c r="R16" s="282">
        <v>0</v>
      </c>
      <c r="S16" s="283">
        <v>0</v>
      </c>
      <c r="T16" s="283">
        <v>0</v>
      </c>
      <c r="U16" s="284">
        <v>0</v>
      </c>
      <c r="V16" s="285">
        <v>0</v>
      </c>
      <c r="W16" s="286">
        <v>0</v>
      </c>
      <c r="X16" s="286">
        <v>0</v>
      </c>
      <c r="Y16" s="287">
        <v>0</v>
      </c>
      <c r="Z16" s="2">
        <f>SUM(F16:Y16)</f>
        <v>40</v>
      </c>
      <c r="AA16" s="58">
        <f>IF(AND(F16&lt;=$F$12,G16&lt;=$G$12,H16&lt;=$H$12,I16&lt;=$I$12,J16&lt;=$J$12,K16&lt;=$K$12,L16&lt;=$L$12,M16&lt;=$M$12,N16&lt;=$N$12,O16&lt;=$O$12,P16&lt;=$P$12,Q16&lt;=$Q$12,R16&lt;=$R$12,S16&lt;=$S$12,T16&lt;=$T$12,U16&lt;=$U$12,V16&lt;=$V$12,W16&lt;=$W$12,X16&lt;=$X$12,Y16&lt;=$Y$12),ROUND(F16*$F$14+G16*$G$14+H16*$H$14+I16*$I$14+J16*$J$14+K16*$K$14+L16*$L$14+M16*$M$14+N16*$N$14+O16*$O$14+P16*$P$14+Q16*$Q$14+R16*$R$14+S16*$S$14+T16*$T$14+U16*$U$14+V16*$V$14+W16*$W$14+X16*$X$14+Y16*$Y$14,2),"Fehler")</f>
        <v>83.33</v>
      </c>
      <c r="AB16" s="113">
        <f t="shared" ref="AB16:AB45" si="2">IF(AND(C16&lt;&gt;"",B16&lt;&gt;0),VLOOKUP(AA16,$F$3:$H$7,3),"")</f>
        <v>2</v>
      </c>
      <c r="AC16" s="61"/>
      <c r="AE16" s="171">
        <v>1</v>
      </c>
      <c r="AF16" s="169">
        <f>SUM(F16:I16)</f>
        <v>40</v>
      </c>
      <c r="AG16" s="153">
        <f>SUM(J16:M16)</f>
        <v>0</v>
      </c>
      <c r="AH16" s="81">
        <f>SUM(N16:Q16)</f>
        <v>0</v>
      </c>
      <c r="AI16" s="81">
        <f>SUM(R16:U16)</f>
        <v>0</v>
      </c>
      <c r="AJ16" s="82">
        <f>SUM(V16:Y16)</f>
        <v>0</v>
      </c>
      <c r="AK16" s="163">
        <f t="shared" ref="AK16:AK45" si="3">IF((F$12+G$12+H$12+I$12)&gt;0,(F16+G16+H16+I16)*100/(F$12+G$12+H$12+I$12),0)</f>
        <v>83.333333333333329</v>
      </c>
      <c r="AL16" s="164">
        <f t="shared" ref="AL16:AL45" si="4">IF((J$12+K$12+L$12+M$12)&gt;0,(J16+K16+L16+M16)*100/(J$12+K$12+L$12+M$12),0)</f>
        <v>0</v>
      </c>
      <c r="AM16" s="164">
        <f t="shared" ref="AM16:AM45" si="5">IF((N$12+O$12+P$12+Q$12)&gt;0,(N16+O16+P16+Q16)*100/(N$12+O$12+P$12+Q$12),0)</f>
        <v>0</v>
      </c>
      <c r="AN16" s="165">
        <f t="shared" ref="AN16:AN45" si="6">IF((R$12+S$12+T$12+U$12)&gt;0,(R16+S16+T16+U16)*100/(R$12+S$12+T$12+U$12),0)</f>
        <v>0</v>
      </c>
      <c r="AO16" s="165">
        <f t="shared" ref="AO16:AO45" si="7">IF((V$12+W$12+X$12+Y$12)&gt;0,(V16+W16+X16+Y16)*100/(V$12+W$12+X$12+Y$12),0)</f>
        <v>0</v>
      </c>
      <c r="AP16" s="163">
        <f>IF((F$12+G$12+H$12+I$12)&gt;0,(F16*F$14+G16*G$14+H16*H$14+I16*I$14),0)</f>
        <v>83.333333333333343</v>
      </c>
      <c r="AQ16" s="164">
        <f>IF((J$12+K$12+L$12+M$12)&gt;0,(J16*J$14+K16*K$14+L16*L$14+M16*M$14),0)</f>
        <v>0</v>
      </c>
      <c r="AR16" s="164">
        <f>IF((N$12+O$12+P$12+Q$12)&gt;0,(N16*N$14+O16*O$14+P16*P$14+Q16*Q$14),0)</f>
        <v>0</v>
      </c>
      <c r="AS16" s="164">
        <f>IF((R$12+S$12+T$12+U$12)&gt;0,(R16*R$14+S16*S$14+T16*T$14+U16*U$14),0)</f>
        <v>0</v>
      </c>
      <c r="AT16" s="339">
        <f>IF((V$12+W$12+X$12+Y$12)&gt;0,(V16*V$14+W16*W$14+X16*X$14+Y16*Y$14),0)</f>
        <v>0</v>
      </c>
      <c r="AU16" s="131" t="str">
        <f>C16</f>
        <v>Name01</v>
      </c>
      <c r="AV16" s="119"/>
      <c r="AW16" s="175">
        <f>AA16</f>
        <v>83.33</v>
      </c>
      <c r="AX16" s="343">
        <f>AB16</f>
        <v>2</v>
      </c>
    </row>
    <row r="17" spans="1:50" s="1" customFormat="1" ht="13.5" customHeight="1" thickBot="1">
      <c r="A17" s="1">
        <v>2</v>
      </c>
      <c r="B17" s="20">
        <v>1</v>
      </c>
      <c r="C17" s="123" t="s">
        <v>104</v>
      </c>
      <c r="D17" s="126"/>
      <c r="E17" s="135" t="str">
        <f t="shared" ref="E17:E45" si="8">IF(B17=0,"gefehlt",IF(C17&lt;&gt;"",TEXT(AB17,"0")&amp;" / "&amp;TEXT(AA17,"0,00"),""))</f>
        <v>5 / 45,83</v>
      </c>
      <c r="F17" s="288">
        <v>4</v>
      </c>
      <c r="G17" s="244">
        <v>7</v>
      </c>
      <c r="H17" s="244">
        <v>7</v>
      </c>
      <c r="I17" s="245">
        <v>4</v>
      </c>
      <c r="J17" s="289">
        <v>0</v>
      </c>
      <c r="K17" s="290">
        <v>0</v>
      </c>
      <c r="L17" s="290">
        <v>0</v>
      </c>
      <c r="M17" s="291">
        <v>0</v>
      </c>
      <c r="N17" s="249">
        <v>0</v>
      </c>
      <c r="O17" s="250">
        <v>0</v>
      </c>
      <c r="P17" s="250">
        <v>0</v>
      </c>
      <c r="Q17" s="251">
        <v>0</v>
      </c>
      <c r="R17" s="252">
        <v>0</v>
      </c>
      <c r="S17" s="253">
        <v>0</v>
      </c>
      <c r="T17" s="253">
        <v>0</v>
      </c>
      <c r="U17" s="254">
        <v>0</v>
      </c>
      <c r="V17" s="292">
        <v>0</v>
      </c>
      <c r="W17" s="256">
        <v>0</v>
      </c>
      <c r="X17" s="256">
        <v>0</v>
      </c>
      <c r="Y17" s="257">
        <v>0</v>
      </c>
      <c r="Z17" s="2">
        <f>SUM(F17:Y17)</f>
        <v>22</v>
      </c>
      <c r="AA17" s="58">
        <f t="shared" ref="AA17:AA45" si="9">IF(AND(F17&lt;=$F$12,G17&lt;=$G$12,H17&lt;=$H$12,I17&lt;=$I$12,J17&lt;=$J$12,K17&lt;=$K$12,L17&lt;=$L$12,M17&lt;=$M$12,N17&lt;=$N$12,O17&lt;=$O$12,P17&lt;=$P$12,Q17&lt;=$Q$12,R17&lt;=$R$12,S17&lt;=$S$12,T17&lt;=$T$12,U17&lt;=$U$12,V17&lt;=$V$12,W17&lt;=$W$12,X17&lt;=$X$12,Y17&lt;=$Y$12),ROUND(F17*$F$14+G17*$G$14+H17*$H$14+I17*$I$14+J17*$J$14+K17*$K$14+L17*$L$14+M17*$M$14+N17*$N$14+O17*$O$14+P17*$P$14+Q17*$Q$14+R17*$R$14+S17*$S$14+T17*$T$14+U17*$U$14+V17*$V$14+W17*$W$14+X17*$X$14+Y17*$Y$14,2),"Fehler")</f>
        <v>45.83</v>
      </c>
      <c r="AB17" s="113">
        <f t="shared" si="2"/>
        <v>5</v>
      </c>
      <c r="AC17" s="61"/>
      <c r="AE17" s="172">
        <v>2</v>
      </c>
      <c r="AF17" s="168">
        <f>SUM(F17:I17)</f>
        <v>22</v>
      </c>
      <c r="AG17" s="152">
        <f t="shared" ref="AG17:AG45" si="10">SUM(J17:M17)</f>
        <v>0</v>
      </c>
      <c r="AH17" s="77">
        <f t="shared" ref="AH17:AH45" si="11">SUM(N17:Q17)</f>
        <v>0</v>
      </c>
      <c r="AI17" s="77">
        <f t="shared" ref="AI17:AI45" si="12">SUM(R17:U17)</f>
        <v>0</v>
      </c>
      <c r="AJ17" s="78">
        <f t="shared" ref="AJ17:AJ45" si="13">SUM(V17:Y17)</f>
        <v>0</v>
      </c>
      <c r="AK17" s="166">
        <f t="shared" si="3"/>
        <v>45.833333333333336</v>
      </c>
      <c r="AL17" s="62">
        <f t="shared" si="4"/>
        <v>0</v>
      </c>
      <c r="AM17" s="62">
        <f t="shared" si="5"/>
        <v>0</v>
      </c>
      <c r="AN17" s="129">
        <f t="shared" si="6"/>
        <v>0</v>
      </c>
      <c r="AO17" s="129">
        <f t="shared" si="7"/>
        <v>0</v>
      </c>
      <c r="AP17" s="329">
        <f t="shared" ref="AP17:AP45" si="14">IF((F$12+G$12+H$12+I$12)&gt;0,(F17*F$14+G17*G$14+H17*H$14+I17*I$14),0)</f>
        <v>45.833333333333336</v>
      </c>
      <c r="AQ17" s="330">
        <f t="shared" ref="AQ17:AQ45" si="15">IF((J$12+K$12+L$12+M$12)&gt;0,(J17*J$14+K17*K$14+L17*L$14+M17*M$14),0)</f>
        <v>0</v>
      </c>
      <c r="AR17" s="330">
        <f t="shared" ref="AR17:AR45" si="16">IF((N$12+O$12+P$12+Q$12)&gt;0,(N17*N$14+O17*O$14+P17*P$14+Q17*Q$14),0)</f>
        <v>0</v>
      </c>
      <c r="AS17" s="330">
        <f t="shared" ref="AS17:AS45" si="17">IF((R$12+S$12+T$12+U$12)&gt;0,(R17*R$14+S17*S$14+T17*T$14+U17*U$14),0)</f>
        <v>0</v>
      </c>
      <c r="AT17" s="331">
        <f t="shared" ref="AT17:AT45" si="18">IF((V$12+W$12+X$12+Y$12)&gt;0,(V17*V$14+W17*W$14+X17*X$14+Y17*Y$14),0)</f>
        <v>0</v>
      </c>
      <c r="AU17" s="132" t="str">
        <f t="shared" ref="AU17:AU45" si="19">C17</f>
        <v>Name02</v>
      </c>
      <c r="AV17" s="120"/>
      <c r="AW17" s="176">
        <f t="shared" ref="AW17:AW45" si="20">AA17</f>
        <v>45.83</v>
      </c>
      <c r="AX17" s="344">
        <f>AB17</f>
        <v>5</v>
      </c>
    </row>
    <row r="18" spans="1:50" s="1" customFormat="1" ht="13.5" customHeight="1" thickBot="1">
      <c r="A18" s="1">
        <v>3</v>
      </c>
      <c r="B18" s="20">
        <v>1</v>
      </c>
      <c r="C18" s="123" t="s">
        <v>105</v>
      </c>
      <c r="D18" s="126"/>
      <c r="E18" s="135" t="str">
        <f t="shared" si="8"/>
        <v>4 / 58,33</v>
      </c>
      <c r="F18" s="288">
        <v>6</v>
      </c>
      <c r="G18" s="244">
        <v>8</v>
      </c>
      <c r="H18" s="244">
        <v>8</v>
      </c>
      <c r="I18" s="245">
        <v>6</v>
      </c>
      <c r="J18" s="289">
        <v>0</v>
      </c>
      <c r="K18" s="290">
        <v>0</v>
      </c>
      <c r="L18" s="290">
        <v>0</v>
      </c>
      <c r="M18" s="291">
        <v>0</v>
      </c>
      <c r="N18" s="249">
        <v>0</v>
      </c>
      <c r="O18" s="250">
        <v>0</v>
      </c>
      <c r="P18" s="250">
        <v>0</v>
      </c>
      <c r="Q18" s="251">
        <v>0</v>
      </c>
      <c r="R18" s="252">
        <v>0</v>
      </c>
      <c r="S18" s="253">
        <v>0</v>
      </c>
      <c r="T18" s="253">
        <v>0</v>
      </c>
      <c r="U18" s="254">
        <v>0</v>
      </c>
      <c r="V18" s="292">
        <v>0</v>
      </c>
      <c r="W18" s="256">
        <v>0</v>
      </c>
      <c r="X18" s="256">
        <v>0</v>
      </c>
      <c r="Y18" s="257">
        <v>0</v>
      </c>
      <c r="Z18" s="2">
        <f>SUM(F18:Y18)</f>
        <v>28</v>
      </c>
      <c r="AA18" s="58">
        <f t="shared" si="9"/>
        <v>58.33</v>
      </c>
      <c r="AB18" s="113">
        <f t="shared" si="2"/>
        <v>4</v>
      </c>
      <c r="AC18" s="61"/>
      <c r="AE18" s="172">
        <v>3</v>
      </c>
      <c r="AF18" s="168">
        <f t="shared" ref="AF18:AF45" si="21">SUM(F18:I18)</f>
        <v>28</v>
      </c>
      <c r="AG18" s="152">
        <f t="shared" si="10"/>
        <v>0</v>
      </c>
      <c r="AH18" s="77">
        <f t="shared" si="11"/>
        <v>0</v>
      </c>
      <c r="AI18" s="77">
        <f t="shared" si="12"/>
        <v>0</v>
      </c>
      <c r="AJ18" s="78">
        <f t="shared" si="13"/>
        <v>0</v>
      </c>
      <c r="AK18" s="166">
        <f t="shared" si="3"/>
        <v>58.333333333333336</v>
      </c>
      <c r="AL18" s="62">
        <f t="shared" si="4"/>
        <v>0</v>
      </c>
      <c r="AM18" s="62">
        <f t="shared" si="5"/>
        <v>0</v>
      </c>
      <c r="AN18" s="129">
        <f t="shared" si="6"/>
        <v>0</v>
      </c>
      <c r="AO18" s="129">
        <f t="shared" si="7"/>
        <v>0</v>
      </c>
      <c r="AP18" s="329">
        <f t="shared" si="14"/>
        <v>58.333333333333336</v>
      </c>
      <c r="AQ18" s="330">
        <f t="shared" si="15"/>
        <v>0</v>
      </c>
      <c r="AR18" s="330">
        <f t="shared" si="16"/>
        <v>0</v>
      </c>
      <c r="AS18" s="330">
        <f t="shared" si="17"/>
        <v>0</v>
      </c>
      <c r="AT18" s="331">
        <f t="shared" si="18"/>
        <v>0</v>
      </c>
      <c r="AU18" s="132" t="str">
        <f t="shared" si="19"/>
        <v>Name03</v>
      </c>
      <c r="AV18" s="120"/>
      <c r="AW18" s="176">
        <f t="shared" si="20"/>
        <v>58.33</v>
      </c>
      <c r="AX18" s="344">
        <f>AB18</f>
        <v>4</v>
      </c>
    </row>
    <row r="19" spans="1:50" s="1" customFormat="1" ht="13.5" customHeight="1" thickBot="1">
      <c r="A19" s="1">
        <v>4</v>
      </c>
      <c r="B19" s="20">
        <v>1</v>
      </c>
      <c r="C19" s="123" t="s">
        <v>106</v>
      </c>
      <c r="D19" s="126"/>
      <c r="E19" s="135" t="str">
        <f t="shared" si="8"/>
        <v>3 / 70,83</v>
      </c>
      <c r="F19" s="288">
        <v>7</v>
      </c>
      <c r="G19" s="244">
        <v>10</v>
      </c>
      <c r="H19" s="244">
        <v>11</v>
      </c>
      <c r="I19" s="245">
        <v>6</v>
      </c>
      <c r="J19" s="289">
        <v>0</v>
      </c>
      <c r="K19" s="290">
        <v>0</v>
      </c>
      <c r="L19" s="290">
        <v>0</v>
      </c>
      <c r="M19" s="291">
        <v>0</v>
      </c>
      <c r="N19" s="249">
        <v>0</v>
      </c>
      <c r="O19" s="250">
        <v>0</v>
      </c>
      <c r="P19" s="250">
        <v>0</v>
      </c>
      <c r="Q19" s="251">
        <v>0</v>
      </c>
      <c r="R19" s="252">
        <v>0</v>
      </c>
      <c r="S19" s="253">
        <v>0</v>
      </c>
      <c r="T19" s="253">
        <v>0</v>
      </c>
      <c r="U19" s="254">
        <v>0</v>
      </c>
      <c r="V19" s="292">
        <v>0</v>
      </c>
      <c r="W19" s="256">
        <v>0</v>
      </c>
      <c r="X19" s="256">
        <v>0</v>
      </c>
      <c r="Y19" s="257">
        <v>0</v>
      </c>
      <c r="Z19" s="2">
        <f t="shared" ref="Z19:Z45" si="22">SUM(F19:Y19)</f>
        <v>34</v>
      </c>
      <c r="AA19" s="58">
        <f t="shared" si="9"/>
        <v>70.83</v>
      </c>
      <c r="AB19" s="113">
        <f t="shared" si="2"/>
        <v>3</v>
      </c>
      <c r="AC19" s="61"/>
      <c r="AE19" s="172">
        <v>4</v>
      </c>
      <c r="AF19" s="168">
        <f t="shared" si="21"/>
        <v>34</v>
      </c>
      <c r="AG19" s="152">
        <f t="shared" si="10"/>
        <v>0</v>
      </c>
      <c r="AH19" s="77">
        <f t="shared" si="11"/>
        <v>0</v>
      </c>
      <c r="AI19" s="77">
        <f t="shared" si="12"/>
        <v>0</v>
      </c>
      <c r="AJ19" s="78">
        <f t="shared" si="13"/>
        <v>0</v>
      </c>
      <c r="AK19" s="166">
        <f t="shared" si="3"/>
        <v>70.833333333333329</v>
      </c>
      <c r="AL19" s="62">
        <f t="shared" si="4"/>
        <v>0</v>
      </c>
      <c r="AM19" s="62">
        <f t="shared" si="5"/>
        <v>0</v>
      </c>
      <c r="AN19" s="129">
        <f t="shared" si="6"/>
        <v>0</v>
      </c>
      <c r="AO19" s="129">
        <f t="shared" si="7"/>
        <v>0</v>
      </c>
      <c r="AP19" s="329">
        <f t="shared" si="14"/>
        <v>70.833333333333343</v>
      </c>
      <c r="AQ19" s="330">
        <f t="shared" si="15"/>
        <v>0</v>
      </c>
      <c r="AR19" s="330">
        <f t="shared" si="16"/>
        <v>0</v>
      </c>
      <c r="AS19" s="330">
        <f t="shared" si="17"/>
        <v>0</v>
      </c>
      <c r="AT19" s="331">
        <f t="shared" si="18"/>
        <v>0</v>
      </c>
      <c r="AU19" s="132" t="str">
        <f t="shared" si="19"/>
        <v>Name04</v>
      </c>
      <c r="AV19" s="120"/>
      <c r="AW19" s="176">
        <f t="shared" si="20"/>
        <v>70.83</v>
      </c>
      <c r="AX19" s="344">
        <f t="shared" ref="AX19:AX45" si="23">AB19</f>
        <v>3</v>
      </c>
    </row>
    <row r="20" spans="1:50" s="1" customFormat="1" ht="13.5" customHeight="1" thickBot="1">
      <c r="A20" s="1">
        <v>5</v>
      </c>
      <c r="B20" s="20">
        <v>0</v>
      </c>
      <c r="C20" s="123" t="s">
        <v>107</v>
      </c>
      <c r="D20" s="337"/>
      <c r="E20" s="135" t="str">
        <f t="shared" si="8"/>
        <v>gefehlt</v>
      </c>
      <c r="F20" s="288">
        <v>0</v>
      </c>
      <c r="G20" s="244">
        <v>0</v>
      </c>
      <c r="H20" s="244">
        <v>0</v>
      </c>
      <c r="I20" s="245">
        <v>0</v>
      </c>
      <c r="J20" s="289">
        <v>0</v>
      </c>
      <c r="K20" s="290">
        <v>0</v>
      </c>
      <c r="L20" s="290">
        <v>0</v>
      </c>
      <c r="M20" s="291">
        <v>0</v>
      </c>
      <c r="N20" s="249">
        <v>0</v>
      </c>
      <c r="O20" s="250">
        <v>0</v>
      </c>
      <c r="P20" s="250">
        <v>0</v>
      </c>
      <c r="Q20" s="251">
        <v>0</v>
      </c>
      <c r="R20" s="252">
        <v>0</v>
      </c>
      <c r="S20" s="253">
        <v>0</v>
      </c>
      <c r="T20" s="253">
        <v>0</v>
      </c>
      <c r="U20" s="254">
        <v>0</v>
      </c>
      <c r="V20" s="292">
        <v>0</v>
      </c>
      <c r="W20" s="256">
        <v>0</v>
      </c>
      <c r="X20" s="256">
        <v>0</v>
      </c>
      <c r="Y20" s="257">
        <v>0</v>
      </c>
      <c r="Z20" s="2">
        <f t="shared" si="22"/>
        <v>0</v>
      </c>
      <c r="AA20" s="58">
        <f t="shared" si="9"/>
        <v>0</v>
      </c>
      <c r="AB20" s="113" t="str">
        <f t="shared" si="2"/>
        <v/>
      </c>
      <c r="AC20" s="61"/>
      <c r="AE20" s="172">
        <v>5</v>
      </c>
      <c r="AF20" s="168">
        <f t="shared" si="21"/>
        <v>0</v>
      </c>
      <c r="AG20" s="152">
        <f t="shared" si="10"/>
        <v>0</v>
      </c>
      <c r="AH20" s="77">
        <f t="shared" si="11"/>
        <v>0</v>
      </c>
      <c r="AI20" s="77">
        <f t="shared" si="12"/>
        <v>0</v>
      </c>
      <c r="AJ20" s="78">
        <f t="shared" si="13"/>
        <v>0</v>
      </c>
      <c r="AK20" s="166">
        <f t="shared" si="3"/>
        <v>0</v>
      </c>
      <c r="AL20" s="62">
        <f t="shared" si="4"/>
        <v>0</v>
      </c>
      <c r="AM20" s="62">
        <f t="shared" si="5"/>
        <v>0</v>
      </c>
      <c r="AN20" s="129">
        <f t="shared" si="6"/>
        <v>0</v>
      </c>
      <c r="AO20" s="129">
        <f t="shared" si="7"/>
        <v>0</v>
      </c>
      <c r="AP20" s="329">
        <f t="shared" si="14"/>
        <v>0</v>
      </c>
      <c r="AQ20" s="330">
        <f t="shared" si="15"/>
        <v>0</v>
      </c>
      <c r="AR20" s="330">
        <f t="shared" si="16"/>
        <v>0</v>
      </c>
      <c r="AS20" s="330">
        <f t="shared" si="17"/>
        <v>0</v>
      </c>
      <c r="AT20" s="331">
        <f t="shared" si="18"/>
        <v>0</v>
      </c>
      <c r="AU20" s="132" t="str">
        <f t="shared" si="19"/>
        <v>Name05</v>
      </c>
      <c r="AV20" s="120"/>
      <c r="AW20" s="176">
        <f t="shared" si="20"/>
        <v>0</v>
      </c>
      <c r="AX20" s="344" t="str">
        <f t="shared" si="23"/>
        <v/>
      </c>
    </row>
    <row r="21" spans="1:50" s="1" customFormat="1" ht="13.5" customHeight="1" thickBot="1">
      <c r="A21" s="1">
        <v>6</v>
      </c>
      <c r="B21" s="20">
        <v>1</v>
      </c>
      <c r="C21" s="123" t="s">
        <v>108</v>
      </c>
      <c r="D21" s="126"/>
      <c r="E21" s="135" t="str">
        <f t="shared" si="8"/>
        <v>2 / 83,33</v>
      </c>
      <c r="F21" s="288">
        <v>9</v>
      </c>
      <c r="G21" s="244">
        <v>12</v>
      </c>
      <c r="H21" s="244">
        <v>11</v>
      </c>
      <c r="I21" s="245">
        <v>8</v>
      </c>
      <c r="J21" s="289">
        <v>0</v>
      </c>
      <c r="K21" s="290">
        <v>0</v>
      </c>
      <c r="L21" s="290">
        <v>0</v>
      </c>
      <c r="M21" s="291">
        <v>0</v>
      </c>
      <c r="N21" s="249">
        <v>0</v>
      </c>
      <c r="O21" s="250">
        <v>0</v>
      </c>
      <c r="P21" s="250">
        <v>0</v>
      </c>
      <c r="Q21" s="251">
        <v>0</v>
      </c>
      <c r="R21" s="252">
        <v>0</v>
      </c>
      <c r="S21" s="253">
        <v>0</v>
      </c>
      <c r="T21" s="253">
        <v>0</v>
      </c>
      <c r="U21" s="254">
        <v>0</v>
      </c>
      <c r="V21" s="292">
        <v>0</v>
      </c>
      <c r="W21" s="256">
        <v>0</v>
      </c>
      <c r="X21" s="256">
        <v>0</v>
      </c>
      <c r="Y21" s="257">
        <v>0</v>
      </c>
      <c r="Z21" s="2">
        <f t="shared" si="22"/>
        <v>40</v>
      </c>
      <c r="AA21" s="58">
        <f t="shared" si="9"/>
        <v>83.33</v>
      </c>
      <c r="AB21" s="113">
        <f t="shared" si="2"/>
        <v>2</v>
      </c>
      <c r="AC21" s="61"/>
      <c r="AE21" s="172">
        <v>6</v>
      </c>
      <c r="AF21" s="168">
        <f t="shared" si="21"/>
        <v>40</v>
      </c>
      <c r="AG21" s="152">
        <f t="shared" si="10"/>
        <v>0</v>
      </c>
      <c r="AH21" s="77">
        <f t="shared" si="11"/>
        <v>0</v>
      </c>
      <c r="AI21" s="77">
        <f t="shared" si="12"/>
        <v>0</v>
      </c>
      <c r="AJ21" s="78">
        <f t="shared" si="13"/>
        <v>0</v>
      </c>
      <c r="AK21" s="166">
        <f t="shared" si="3"/>
        <v>83.333333333333329</v>
      </c>
      <c r="AL21" s="62">
        <f t="shared" si="4"/>
        <v>0</v>
      </c>
      <c r="AM21" s="62">
        <f t="shared" si="5"/>
        <v>0</v>
      </c>
      <c r="AN21" s="129">
        <f t="shared" si="6"/>
        <v>0</v>
      </c>
      <c r="AO21" s="129">
        <f t="shared" si="7"/>
        <v>0</v>
      </c>
      <c r="AP21" s="329">
        <f t="shared" si="14"/>
        <v>83.333333333333343</v>
      </c>
      <c r="AQ21" s="330">
        <f t="shared" si="15"/>
        <v>0</v>
      </c>
      <c r="AR21" s="330">
        <f t="shared" si="16"/>
        <v>0</v>
      </c>
      <c r="AS21" s="330">
        <f t="shared" si="17"/>
        <v>0</v>
      </c>
      <c r="AT21" s="331">
        <f t="shared" si="18"/>
        <v>0</v>
      </c>
      <c r="AU21" s="132" t="str">
        <f t="shared" si="19"/>
        <v>Name06</v>
      </c>
      <c r="AV21" s="120"/>
      <c r="AW21" s="176">
        <f t="shared" si="20"/>
        <v>83.33</v>
      </c>
      <c r="AX21" s="344">
        <f t="shared" si="23"/>
        <v>2</v>
      </c>
    </row>
    <row r="22" spans="1:50" s="1" customFormat="1" ht="13.5" customHeight="1" thickBot="1">
      <c r="A22" s="1">
        <v>7</v>
      </c>
      <c r="B22" s="20">
        <v>1</v>
      </c>
      <c r="C22" s="123" t="s">
        <v>109</v>
      </c>
      <c r="D22" s="337"/>
      <c r="E22" s="135" t="str">
        <f t="shared" si="8"/>
        <v>3 / 75,00</v>
      </c>
      <c r="F22" s="288">
        <v>8</v>
      </c>
      <c r="G22" s="244">
        <v>12</v>
      </c>
      <c r="H22" s="244">
        <v>10</v>
      </c>
      <c r="I22" s="245">
        <v>6</v>
      </c>
      <c r="J22" s="289">
        <v>0</v>
      </c>
      <c r="K22" s="290">
        <v>0</v>
      </c>
      <c r="L22" s="290">
        <v>0</v>
      </c>
      <c r="M22" s="291">
        <v>0</v>
      </c>
      <c r="N22" s="249">
        <v>0</v>
      </c>
      <c r="O22" s="250">
        <v>0</v>
      </c>
      <c r="P22" s="250">
        <v>0</v>
      </c>
      <c r="Q22" s="251">
        <v>0</v>
      </c>
      <c r="R22" s="252">
        <v>0</v>
      </c>
      <c r="S22" s="253">
        <v>0</v>
      </c>
      <c r="T22" s="253">
        <v>0</v>
      </c>
      <c r="U22" s="254">
        <v>0</v>
      </c>
      <c r="V22" s="292">
        <v>0</v>
      </c>
      <c r="W22" s="256">
        <v>0</v>
      </c>
      <c r="X22" s="256">
        <v>0</v>
      </c>
      <c r="Y22" s="257">
        <v>0</v>
      </c>
      <c r="Z22" s="2">
        <f t="shared" si="22"/>
        <v>36</v>
      </c>
      <c r="AA22" s="58">
        <f t="shared" si="9"/>
        <v>75</v>
      </c>
      <c r="AB22" s="113">
        <f t="shared" si="2"/>
        <v>3</v>
      </c>
      <c r="AC22" s="61"/>
      <c r="AE22" s="172">
        <v>7</v>
      </c>
      <c r="AF22" s="168">
        <f t="shared" si="21"/>
        <v>36</v>
      </c>
      <c r="AG22" s="152">
        <f t="shared" si="10"/>
        <v>0</v>
      </c>
      <c r="AH22" s="77">
        <f t="shared" si="11"/>
        <v>0</v>
      </c>
      <c r="AI22" s="77">
        <f t="shared" si="12"/>
        <v>0</v>
      </c>
      <c r="AJ22" s="78">
        <f t="shared" si="13"/>
        <v>0</v>
      </c>
      <c r="AK22" s="166">
        <f t="shared" si="3"/>
        <v>75</v>
      </c>
      <c r="AL22" s="62">
        <f t="shared" si="4"/>
        <v>0</v>
      </c>
      <c r="AM22" s="62">
        <f t="shared" si="5"/>
        <v>0</v>
      </c>
      <c r="AN22" s="129">
        <f t="shared" si="6"/>
        <v>0</v>
      </c>
      <c r="AO22" s="129">
        <f t="shared" si="7"/>
        <v>0</v>
      </c>
      <c r="AP22" s="329">
        <f t="shared" si="14"/>
        <v>75</v>
      </c>
      <c r="AQ22" s="330">
        <f t="shared" si="15"/>
        <v>0</v>
      </c>
      <c r="AR22" s="330">
        <f t="shared" si="16"/>
        <v>0</v>
      </c>
      <c r="AS22" s="330">
        <f t="shared" si="17"/>
        <v>0</v>
      </c>
      <c r="AT22" s="331">
        <f t="shared" si="18"/>
        <v>0</v>
      </c>
      <c r="AU22" s="132" t="str">
        <f t="shared" si="19"/>
        <v>Name07</v>
      </c>
      <c r="AV22" s="120"/>
      <c r="AW22" s="176">
        <f t="shared" si="20"/>
        <v>75</v>
      </c>
      <c r="AX22" s="344">
        <f t="shared" si="23"/>
        <v>3</v>
      </c>
    </row>
    <row r="23" spans="1:50" s="1" customFormat="1" ht="13.5" customHeight="1" thickBot="1">
      <c r="A23" s="1">
        <v>8</v>
      </c>
      <c r="B23" s="20">
        <v>1</v>
      </c>
      <c r="C23" s="123" t="s">
        <v>110</v>
      </c>
      <c r="D23" s="126"/>
      <c r="E23" s="135" t="str">
        <f t="shared" si="8"/>
        <v>4 / 58,33</v>
      </c>
      <c r="F23" s="288">
        <v>4</v>
      </c>
      <c r="G23" s="244">
        <v>8</v>
      </c>
      <c r="H23" s="244">
        <v>9</v>
      </c>
      <c r="I23" s="245">
        <v>7</v>
      </c>
      <c r="J23" s="289">
        <v>0</v>
      </c>
      <c r="K23" s="290">
        <v>0</v>
      </c>
      <c r="L23" s="290">
        <v>0</v>
      </c>
      <c r="M23" s="291">
        <v>0</v>
      </c>
      <c r="N23" s="249">
        <v>0</v>
      </c>
      <c r="O23" s="250">
        <v>0</v>
      </c>
      <c r="P23" s="250">
        <v>0</v>
      </c>
      <c r="Q23" s="251">
        <v>0</v>
      </c>
      <c r="R23" s="252">
        <v>0</v>
      </c>
      <c r="S23" s="253">
        <v>0</v>
      </c>
      <c r="T23" s="253">
        <v>0</v>
      </c>
      <c r="U23" s="254">
        <v>0</v>
      </c>
      <c r="V23" s="292">
        <v>0</v>
      </c>
      <c r="W23" s="256">
        <v>0</v>
      </c>
      <c r="X23" s="256">
        <v>0</v>
      </c>
      <c r="Y23" s="257">
        <v>0</v>
      </c>
      <c r="Z23" s="2">
        <f t="shared" si="22"/>
        <v>28</v>
      </c>
      <c r="AA23" s="58">
        <f t="shared" si="9"/>
        <v>58.33</v>
      </c>
      <c r="AB23" s="113">
        <f t="shared" si="2"/>
        <v>4</v>
      </c>
      <c r="AC23" s="61"/>
      <c r="AE23" s="172">
        <v>8</v>
      </c>
      <c r="AF23" s="168">
        <f t="shared" si="21"/>
        <v>28</v>
      </c>
      <c r="AG23" s="152">
        <f t="shared" si="10"/>
        <v>0</v>
      </c>
      <c r="AH23" s="77">
        <f t="shared" si="11"/>
        <v>0</v>
      </c>
      <c r="AI23" s="77">
        <f t="shared" si="12"/>
        <v>0</v>
      </c>
      <c r="AJ23" s="78">
        <f t="shared" si="13"/>
        <v>0</v>
      </c>
      <c r="AK23" s="166">
        <f t="shared" si="3"/>
        <v>58.333333333333336</v>
      </c>
      <c r="AL23" s="62">
        <f t="shared" si="4"/>
        <v>0</v>
      </c>
      <c r="AM23" s="62">
        <f t="shared" si="5"/>
        <v>0</v>
      </c>
      <c r="AN23" s="129">
        <f t="shared" si="6"/>
        <v>0</v>
      </c>
      <c r="AO23" s="129">
        <f t="shared" si="7"/>
        <v>0</v>
      </c>
      <c r="AP23" s="329">
        <f t="shared" si="14"/>
        <v>58.333333333333336</v>
      </c>
      <c r="AQ23" s="330">
        <f t="shared" si="15"/>
        <v>0</v>
      </c>
      <c r="AR23" s="330">
        <f t="shared" si="16"/>
        <v>0</v>
      </c>
      <c r="AS23" s="330">
        <f t="shared" si="17"/>
        <v>0</v>
      </c>
      <c r="AT23" s="331">
        <f t="shared" si="18"/>
        <v>0</v>
      </c>
      <c r="AU23" s="132" t="str">
        <f t="shared" si="19"/>
        <v>Name08</v>
      </c>
      <c r="AV23" s="120"/>
      <c r="AW23" s="176">
        <f t="shared" si="20"/>
        <v>58.33</v>
      </c>
      <c r="AX23" s="344">
        <f t="shared" si="23"/>
        <v>4</v>
      </c>
    </row>
    <row r="24" spans="1:50" s="1" customFormat="1" ht="13.5" customHeight="1" thickBot="1">
      <c r="A24" s="1">
        <v>9</v>
      </c>
      <c r="B24" s="20">
        <v>0</v>
      </c>
      <c r="C24" s="123" t="s">
        <v>111</v>
      </c>
      <c r="D24" s="337"/>
      <c r="E24" s="135" t="str">
        <f t="shared" si="8"/>
        <v>gefehlt</v>
      </c>
      <c r="F24" s="288">
        <v>0</v>
      </c>
      <c r="G24" s="244">
        <v>0</v>
      </c>
      <c r="H24" s="244">
        <v>0</v>
      </c>
      <c r="I24" s="245">
        <v>0</v>
      </c>
      <c r="J24" s="289">
        <v>0</v>
      </c>
      <c r="K24" s="290">
        <v>0</v>
      </c>
      <c r="L24" s="290">
        <v>0</v>
      </c>
      <c r="M24" s="291">
        <v>0</v>
      </c>
      <c r="N24" s="249">
        <v>0</v>
      </c>
      <c r="O24" s="250">
        <v>0</v>
      </c>
      <c r="P24" s="250">
        <v>0</v>
      </c>
      <c r="Q24" s="251">
        <v>0</v>
      </c>
      <c r="R24" s="252">
        <v>0</v>
      </c>
      <c r="S24" s="253">
        <v>0</v>
      </c>
      <c r="T24" s="253">
        <v>0</v>
      </c>
      <c r="U24" s="254">
        <v>0</v>
      </c>
      <c r="V24" s="292">
        <v>0</v>
      </c>
      <c r="W24" s="256">
        <v>0</v>
      </c>
      <c r="X24" s="256">
        <v>0</v>
      </c>
      <c r="Y24" s="257">
        <v>0</v>
      </c>
      <c r="Z24" s="2">
        <f t="shared" si="22"/>
        <v>0</v>
      </c>
      <c r="AA24" s="58">
        <f t="shared" si="9"/>
        <v>0</v>
      </c>
      <c r="AB24" s="113" t="str">
        <f t="shared" si="2"/>
        <v/>
      </c>
      <c r="AC24" s="61"/>
      <c r="AE24" s="172">
        <v>9</v>
      </c>
      <c r="AF24" s="168">
        <f t="shared" si="21"/>
        <v>0</v>
      </c>
      <c r="AG24" s="152">
        <f t="shared" si="10"/>
        <v>0</v>
      </c>
      <c r="AH24" s="77">
        <f t="shared" si="11"/>
        <v>0</v>
      </c>
      <c r="AI24" s="77">
        <f t="shared" si="12"/>
        <v>0</v>
      </c>
      <c r="AJ24" s="78">
        <f t="shared" si="13"/>
        <v>0</v>
      </c>
      <c r="AK24" s="166">
        <f t="shared" si="3"/>
        <v>0</v>
      </c>
      <c r="AL24" s="62">
        <f t="shared" si="4"/>
        <v>0</v>
      </c>
      <c r="AM24" s="62">
        <f t="shared" si="5"/>
        <v>0</v>
      </c>
      <c r="AN24" s="129">
        <f t="shared" si="6"/>
        <v>0</v>
      </c>
      <c r="AO24" s="129">
        <f t="shared" si="7"/>
        <v>0</v>
      </c>
      <c r="AP24" s="329">
        <f t="shared" si="14"/>
        <v>0</v>
      </c>
      <c r="AQ24" s="330">
        <f t="shared" si="15"/>
        <v>0</v>
      </c>
      <c r="AR24" s="330">
        <f t="shared" si="16"/>
        <v>0</v>
      </c>
      <c r="AS24" s="330">
        <f t="shared" si="17"/>
        <v>0</v>
      </c>
      <c r="AT24" s="331">
        <f t="shared" si="18"/>
        <v>0</v>
      </c>
      <c r="AU24" s="132" t="str">
        <f t="shared" si="19"/>
        <v>Name09</v>
      </c>
      <c r="AV24" s="120"/>
      <c r="AW24" s="176">
        <f t="shared" si="20"/>
        <v>0</v>
      </c>
      <c r="AX24" s="344" t="str">
        <f t="shared" si="23"/>
        <v/>
      </c>
    </row>
    <row r="25" spans="1:50" s="1" customFormat="1" ht="13.5" customHeight="1" thickBot="1">
      <c r="A25" s="1">
        <v>10</v>
      </c>
      <c r="B25" s="20">
        <v>1</v>
      </c>
      <c r="C25" s="346" t="s">
        <v>112</v>
      </c>
      <c r="D25" s="127"/>
      <c r="E25" s="134" t="str">
        <f t="shared" si="8"/>
        <v>3 / 70,83</v>
      </c>
      <c r="F25" s="293">
        <v>9</v>
      </c>
      <c r="G25" s="294">
        <v>8</v>
      </c>
      <c r="H25" s="294">
        <v>9</v>
      </c>
      <c r="I25" s="295">
        <v>8</v>
      </c>
      <c r="J25" s="296">
        <v>0</v>
      </c>
      <c r="K25" s="297">
        <v>0</v>
      </c>
      <c r="L25" s="297">
        <v>0</v>
      </c>
      <c r="M25" s="298">
        <v>0</v>
      </c>
      <c r="N25" s="299">
        <v>0</v>
      </c>
      <c r="O25" s="300">
        <v>0</v>
      </c>
      <c r="P25" s="300">
        <v>0</v>
      </c>
      <c r="Q25" s="301">
        <v>0</v>
      </c>
      <c r="R25" s="302">
        <v>0</v>
      </c>
      <c r="S25" s="303">
        <v>0</v>
      </c>
      <c r="T25" s="303">
        <v>0</v>
      </c>
      <c r="U25" s="304">
        <v>0</v>
      </c>
      <c r="V25" s="305">
        <v>0</v>
      </c>
      <c r="W25" s="306">
        <v>0</v>
      </c>
      <c r="X25" s="306">
        <v>0</v>
      </c>
      <c r="Y25" s="307">
        <v>0</v>
      </c>
      <c r="Z25" s="2">
        <f t="shared" si="22"/>
        <v>34</v>
      </c>
      <c r="AA25" s="58">
        <f t="shared" si="9"/>
        <v>70.83</v>
      </c>
      <c r="AB25" s="113">
        <f t="shared" si="2"/>
        <v>3</v>
      </c>
      <c r="AC25" s="61"/>
      <c r="AE25" s="172">
        <v>10</v>
      </c>
      <c r="AF25" s="168">
        <f t="shared" si="21"/>
        <v>34</v>
      </c>
      <c r="AG25" s="152">
        <f t="shared" si="10"/>
        <v>0</v>
      </c>
      <c r="AH25" s="77">
        <f t="shared" si="11"/>
        <v>0</v>
      </c>
      <c r="AI25" s="77">
        <f t="shared" si="12"/>
        <v>0</v>
      </c>
      <c r="AJ25" s="78">
        <f t="shared" si="13"/>
        <v>0</v>
      </c>
      <c r="AK25" s="166">
        <f t="shared" si="3"/>
        <v>70.833333333333329</v>
      </c>
      <c r="AL25" s="62">
        <f t="shared" si="4"/>
        <v>0</v>
      </c>
      <c r="AM25" s="62">
        <f t="shared" si="5"/>
        <v>0</v>
      </c>
      <c r="AN25" s="129">
        <f t="shared" si="6"/>
        <v>0</v>
      </c>
      <c r="AO25" s="129">
        <f t="shared" si="7"/>
        <v>0</v>
      </c>
      <c r="AP25" s="329">
        <f t="shared" si="14"/>
        <v>70.833333333333343</v>
      </c>
      <c r="AQ25" s="330">
        <f t="shared" si="15"/>
        <v>0</v>
      </c>
      <c r="AR25" s="330">
        <f t="shared" si="16"/>
        <v>0</v>
      </c>
      <c r="AS25" s="330">
        <f t="shared" si="17"/>
        <v>0</v>
      </c>
      <c r="AT25" s="331">
        <f t="shared" si="18"/>
        <v>0</v>
      </c>
      <c r="AU25" s="132" t="str">
        <f t="shared" si="19"/>
        <v>Name10</v>
      </c>
      <c r="AV25" s="120"/>
      <c r="AW25" s="176">
        <f t="shared" si="20"/>
        <v>70.83</v>
      </c>
      <c r="AX25" s="344">
        <f t="shared" si="23"/>
        <v>3</v>
      </c>
    </row>
    <row r="26" spans="1:50" s="1" customFormat="1" ht="13.5" customHeight="1" thickBot="1">
      <c r="A26" s="1">
        <v>11</v>
      </c>
      <c r="B26" s="20">
        <v>1</v>
      </c>
      <c r="C26" s="324" t="s">
        <v>113</v>
      </c>
      <c r="D26" s="325"/>
      <c r="E26" s="135" t="str">
        <f t="shared" si="8"/>
        <v>4 / 58,33</v>
      </c>
      <c r="F26" s="273">
        <v>8</v>
      </c>
      <c r="G26" s="274">
        <v>2</v>
      </c>
      <c r="H26" s="274">
        <v>12</v>
      </c>
      <c r="I26" s="275">
        <v>6</v>
      </c>
      <c r="J26" s="276">
        <v>0</v>
      </c>
      <c r="K26" s="277">
        <v>0</v>
      </c>
      <c r="L26" s="277">
        <v>0</v>
      </c>
      <c r="M26" s="278">
        <v>0</v>
      </c>
      <c r="N26" s="279">
        <v>0</v>
      </c>
      <c r="O26" s="280">
        <v>0</v>
      </c>
      <c r="P26" s="280">
        <v>0</v>
      </c>
      <c r="Q26" s="281">
        <v>0</v>
      </c>
      <c r="R26" s="282">
        <v>0</v>
      </c>
      <c r="S26" s="283">
        <v>0</v>
      </c>
      <c r="T26" s="283">
        <v>0</v>
      </c>
      <c r="U26" s="284">
        <v>0</v>
      </c>
      <c r="V26" s="285">
        <v>0</v>
      </c>
      <c r="W26" s="286">
        <v>0</v>
      </c>
      <c r="X26" s="286">
        <v>0</v>
      </c>
      <c r="Y26" s="287">
        <v>0</v>
      </c>
      <c r="Z26" s="2">
        <f t="shared" si="22"/>
        <v>28</v>
      </c>
      <c r="AA26" s="58">
        <f t="shared" si="9"/>
        <v>58.33</v>
      </c>
      <c r="AB26" s="113">
        <f t="shared" si="2"/>
        <v>4</v>
      </c>
      <c r="AC26" s="61"/>
      <c r="AE26" s="172">
        <v>11</v>
      </c>
      <c r="AF26" s="168">
        <f t="shared" si="21"/>
        <v>28</v>
      </c>
      <c r="AG26" s="152">
        <f t="shared" si="10"/>
        <v>0</v>
      </c>
      <c r="AH26" s="77">
        <f t="shared" si="11"/>
        <v>0</v>
      </c>
      <c r="AI26" s="77">
        <f t="shared" si="12"/>
        <v>0</v>
      </c>
      <c r="AJ26" s="78">
        <f t="shared" si="13"/>
        <v>0</v>
      </c>
      <c r="AK26" s="166">
        <f t="shared" si="3"/>
        <v>58.333333333333336</v>
      </c>
      <c r="AL26" s="62">
        <f t="shared" si="4"/>
        <v>0</v>
      </c>
      <c r="AM26" s="62">
        <f t="shared" si="5"/>
        <v>0</v>
      </c>
      <c r="AN26" s="129">
        <f t="shared" si="6"/>
        <v>0</v>
      </c>
      <c r="AO26" s="129">
        <f t="shared" si="7"/>
        <v>0</v>
      </c>
      <c r="AP26" s="329">
        <f t="shared" si="14"/>
        <v>58.333333333333336</v>
      </c>
      <c r="AQ26" s="330">
        <f t="shared" si="15"/>
        <v>0</v>
      </c>
      <c r="AR26" s="330">
        <f t="shared" si="16"/>
        <v>0</v>
      </c>
      <c r="AS26" s="330">
        <f t="shared" si="17"/>
        <v>0</v>
      </c>
      <c r="AT26" s="331">
        <f t="shared" si="18"/>
        <v>0</v>
      </c>
      <c r="AU26" s="132" t="str">
        <f t="shared" si="19"/>
        <v>Name11</v>
      </c>
      <c r="AV26" s="120"/>
      <c r="AW26" s="176">
        <f t="shared" si="20"/>
        <v>58.33</v>
      </c>
      <c r="AX26" s="344">
        <f t="shared" si="23"/>
        <v>4</v>
      </c>
    </row>
    <row r="27" spans="1:50" s="1" customFormat="1" ht="13.5" customHeight="1" thickBot="1">
      <c r="A27" s="1">
        <v>12</v>
      </c>
      <c r="B27" s="20">
        <v>1</v>
      </c>
      <c r="C27" s="123" t="s">
        <v>114</v>
      </c>
      <c r="D27" s="126"/>
      <c r="E27" s="135" t="str">
        <f t="shared" si="8"/>
        <v>3 / 66,67</v>
      </c>
      <c r="F27" s="288">
        <v>6</v>
      </c>
      <c r="G27" s="244">
        <v>10</v>
      </c>
      <c r="H27" s="244">
        <v>10</v>
      </c>
      <c r="I27" s="245">
        <v>6</v>
      </c>
      <c r="J27" s="289">
        <v>0</v>
      </c>
      <c r="K27" s="290">
        <v>0</v>
      </c>
      <c r="L27" s="290">
        <v>0</v>
      </c>
      <c r="M27" s="291">
        <v>0</v>
      </c>
      <c r="N27" s="249">
        <v>0</v>
      </c>
      <c r="O27" s="250">
        <v>0</v>
      </c>
      <c r="P27" s="250">
        <v>0</v>
      </c>
      <c r="Q27" s="251">
        <v>0</v>
      </c>
      <c r="R27" s="252">
        <v>0</v>
      </c>
      <c r="S27" s="253">
        <v>0</v>
      </c>
      <c r="T27" s="253">
        <v>0</v>
      </c>
      <c r="U27" s="254">
        <v>0</v>
      </c>
      <c r="V27" s="292">
        <v>0</v>
      </c>
      <c r="W27" s="256">
        <v>0</v>
      </c>
      <c r="X27" s="256">
        <v>0</v>
      </c>
      <c r="Y27" s="257">
        <v>0</v>
      </c>
      <c r="Z27" s="2">
        <f t="shared" si="22"/>
        <v>32</v>
      </c>
      <c r="AA27" s="58">
        <f t="shared" si="9"/>
        <v>66.67</v>
      </c>
      <c r="AB27" s="113">
        <f t="shared" si="2"/>
        <v>3</v>
      </c>
      <c r="AC27" s="61"/>
      <c r="AE27" s="172">
        <v>12</v>
      </c>
      <c r="AF27" s="168">
        <f t="shared" si="21"/>
        <v>32</v>
      </c>
      <c r="AG27" s="152">
        <f t="shared" si="10"/>
        <v>0</v>
      </c>
      <c r="AH27" s="77">
        <f t="shared" si="11"/>
        <v>0</v>
      </c>
      <c r="AI27" s="77">
        <f t="shared" si="12"/>
        <v>0</v>
      </c>
      <c r="AJ27" s="78">
        <f t="shared" si="13"/>
        <v>0</v>
      </c>
      <c r="AK27" s="166">
        <f t="shared" si="3"/>
        <v>66.666666666666671</v>
      </c>
      <c r="AL27" s="62">
        <f t="shared" si="4"/>
        <v>0</v>
      </c>
      <c r="AM27" s="62">
        <f t="shared" si="5"/>
        <v>0</v>
      </c>
      <c r="AN27" s="129">
        <f t="shared" si="6"/>
        <v>0</v>
      </c>
      <c r="AO27" s="129">
        <f t="shared" si="7"/>
        <v>0</v>
      </c>
      <c r="AP27" s="329">
        <f t="shared" si="14"/>
        <v>66.666666666666671</v>
      </c>
      <c r="AQ27" s="330">
        <f t="shared" si="15"/>
        <v>0</v>
      </c>
      <c r="AR27" s="330">
        <f t="shared" si="16"/>
        <v>0</v>
      </c>
      <c r="AS27" s="330">
        <f t="shared" si="17"/>
        <v>0</v>
      </c>
      <c r="AT27" s="331">
        <f t="shared" si="18"/>
        <v>0</v>
      </c>
      <c r="AU27" s="132" t="str">
        <f t="shared" si="19"/>
        <v>Name12</v>
      </c>
      <c r="AV27" s="120"/>
      <c r="AW27" s="176">
        <f t="shared" si="20"/>
        <v>66.67</v>
      </c>
      <c r="AX27" s="344">
        <f t="shared" si="23"/>
        <v>3</v>
      </c>
    </row>
    <row r="28" spans="1:50" s="1" customFormat="1" ht="13.5" customHeight="1" thickBot="1">
      <c r="A28" s="1">
        <v>13</v>
      </c>
      <c r="B28" s="20">
        <v>1</v>
      </c>
      <c r="C28" s="123" t="s">
        <v>115</v>
      </c>
      <c r="D28" s="126"/>
      <c r="E28" s="135" t="str">
        <f t="shared" si="8"/>
        <v>4 / 54,17</v>
      </c>
      <c r="F28" s="288">
        <v>10</v>
      </c>
      <c r="G28" s="244">
        <v>0</v>
      </c>
      <c r="H28" s="244">
        <v>10</v>
      </c>
      <c r="I28" s="245">
        <v>6</v>
      </c>
      <c r="J28" s="289">
        <v>0</v>
      </c>
      <c r="K28" s="290">
        <v>0</v>
      </c>
      <c r="L28" s="290">
        <v>0</v>
      </c>
      <c r="M28" s="291">
        <v>0</v>
      </c>
      <c r="N28" s="249">
        <v>0</v>
      </c>
      <c r="O28" s="250">
        <v>0</v>
      </c>
      <c r="P28" s="250">
        <v>0</v>
      </c>
      <c r="Q28" s="251">
        <v>0</v>
      </c>
      <c r="R28" s="252">
        <v>0</v>
      </c>
      <c r="S28" s="253">
        <v>0</v>
      </c>
      <c r="T28" s="253">
        <v>0</v>
      </c>
      <c r="U28" s="254">
        <v>0</v>
      </c>
      <c r="V28" s="292">
        <v>0</v>
      </c>
      <c r="W28" s="256">
        <v>0</v>
      </c>
      <c r="X28" s="256">
        <v>0</v>
      </c>
      <c r="Y28" s="257">
        <v>0</v>
      </c>
      <c r="Z28" s="2">
        <f t="shared" si="22"/>
        <v>26</v>
      </c>
      <c r="AA28" s="58">
        <f t="shared" si="9"/>
        <v>54.17</v>
      </c>
      <c r="AB28" s="113">
        <f t="shared" si="2"/>
        <v>4</v>
      </c>
      <c r="AC28" s="61"/>
      <c r="AE28" s="172">
        <v>13</v>
      </c>
      <c r="AF28" s="168">
        <f t="shared" si="21"/>
        <v>26</v>
      </c>
      <c r="AG28" s="152">
        <f t="shared" si="10"/>
        <v>0</v>
      </c>
      <c r="AH28" s="77">
        <f t="shared" si="11"/>
        <v>0</v>
      </c>
      <c r="AI28" s="77">
        <f t="shared" si="12"/>
        <v>0</v>
      </c>
      <c r="AJ28" s="78">
        <f t="shared" si="13"/>
        <v>0</v>
      </c>
      <c r="AK28" s="166">
        <f t="shared" si="3"/>
        <v>54.166666666666664</v>
      </c>
      <c r="AL28" s="62">
        <f t="shared" si="4"/>
        <v>0</v>
      </c>
      <c r="AM28" s="62">
        <f t="shared" si="5"/>
        <v>0</v>
      </c>
      <c r="AN28" s="129">
        <f t="shared" si="6"/>
        <v>0</v>
      </c>
      <c r="AO28" s="129">
        <f t="shared" si="7"/>
        <v>0</v>
      </c>
      <c r="AP28" s="329">
        <f t="shared" si="14"/>
        <v>54.166666666666671</v>
      </c>
      <c r="AQ28" s="330">
        <f t="shared" si="15"/>
        <v>0</v>
      </c>
      <c r="AR28" s="330">
        <f t="shared" si="16"/>
        <v>0</v>
      </c>
      <c r="AS28" s="330">
        <f t="shared" si="17"/>
        <v>0</v>
      </c>
      <c r="AT28" s="331">
        <f t="shared" si="18"/>
        <v>0</v>
      </c>
      <c r="AU28" s="132" t="str">
        <f t="shared" si="19"/>
        <v>Name13</v>
      </c>
      <c r="AV28" s="120"/>
      <c r="AW28" s="176">
        <f t="shared" si="20"/>
        <v>54.17</v>
      </c>
      <c r="AX28" s="344">
        <f t="shared" si="23"/>
        <v>4</v>
      </c>
    </row>
    <row r="29" spans="1:50" s="1" customFormat="1" ht="13.5" customHeight="1" thickBot="1">
      <c r="A29" s="1">
        <v>14</v>
      </c>
      <c r="B29" s="20">
        <v>1</v>
      </c>
      <c r="C29" s="123" t="s">
        <v>116</v>
      </c>
      <c r="D29" s="126"/>
      <c r="E29" s="135" t="str">
        <f t="shared" si="8"/>
        <v>3 / 75,00</v>
      </c>
      <c r="F29" s="288">
        <v>10</v>
      </c>
      <c r="G29" s="244">
        <v>10</v>
      </c>
      <c r="H29" s="244">
        <v>10</v>
      </c>
      <c r="I29" s="245">
        <v>6</v>
      </c>
      <c r="J29" s="289">
        <v>0</v>
      </c>
      <c r="K29" s="290">
        <v>0</v>
      </c>
      <c r="L29" s="290">
        <v>0</v>
      </c>
      <c r="M29" s="291">
        <v>0</v>
      </c>
      <c r="N29" s="249">
        <v>0</v>
      </c>
      <c r="O29" s="250">
        <v>0</v>
      </c>
      <c r="P29" s="250">
        <v>0</v>
      </c>
      <c r="Q29" s="251">
        <v>0</v>
      </c>
      <c r="R29" s="252">
        <v>0</v>
      </c>
      <c r="S29" s="253">
        <v>0</v>
      </c>
      <c r="T29" s="253">
        <v>0</v>
      </c>
      <c r="U29" s="254">
        <v>0</v>
      </c>
      <c r="V29" s="292">
        <v>0</v>
      </c>
      <c r="W29" s="256">
        <v>0</v>
      </c>
      <c r="X29" s="256">
        <v>0</v>
      </c>
      <c r="Y29" s="257">
        <v>0</v>
      </c>
      <c r="Z29" s="2">
        <f t="shared" si="22"/>
        <v>36</v>
      </c>
      <c r="AA29" s="58">
        <f t="shared" si="9"/>
        <v>75</v>
      </c>
      <c r="AB29" s="113">
        <f t="shared" si="2"/>
        <v>3</v>
      </c>
      <c r="AC29" s="61"/>
      <c r="AE29" s="172">
        <v>14</v>
      </c>
      <c r="AF29" s="168">
        <f t="shared" si="21"/>
        <v>36</v>
      </c>
      <c r="AG29" s="152">
        <f t="shared" si="10"/>
        <v>0</v>
      </c>
      <c r="AH29" s="77">
        <f t="shared" si="11"/>
        <v>0</v>
      </c>
      <c r="AI29" s="77">
        <f t="shared" si="12"/>
        <v>0</v>
      </c>
      <c r="AJ29" s="78">
        <f t="shared" si="13"/>
        <v>0</v>
      </c>
      <c r="AK29" s="166">
        <f t="shared" si="3"/>
        <v>75</v>
      </c>
      <c r="AL29" s="62">
        <f t="shared" si="4"/>
        <v>0</v>
      </c>
      <c r="AM29" s="62">
        <f t="shared" si="5"/>
        <v>0</v>
      </c>
      <c r="AN29" s="129">
        <f t="shared" si="6"/>
        <v>0</v>
      </c>
      <c r="AO29" s="129">
        <f t="shared" si="7"/>
        <v>0</v>
      </c>
      <c r="AP29" s="329">
        <f t="shared" si="14"/>
        <v>75</v>
      </c>
      <c r="AQ29" s="330">
        <f t="shared" si="15"/>
        <v>0</v>
      </c>
      <c r="AR29" s="330">
        <f t="shared" si="16"/>
        <v>0</v>
      </c>
      <c r="AS29" s="330">
        <f t="shared" si="17"/>
        <v>0</v>
      </c>
      <c r="AT29" s="331">
        <f t="shared" si="18"/>
        <v>0</v>
      </c>
      <c r="AU29" s="132" t="str">
        <f t="shared" si="19"/>
        <v>Name14</v>
      </c>
      <c r="AV29" s="120"/>
      <c r="AW29" s="176">
        <f t="shared" si="20"/>
        <v>75</v>
      </c>
      <c r="AX29" s="344">
        <f t="shared" si="23"/>
        <v>3</v>
      </c>
    </row>
    <row r="30" spans="1:50" s="1" customFormat="1" ht="13.5" customHeight="1" thickBot="1">
      <c r="A30" s="1">
        <v>15</v>
      </c>
      <c r="B30" s="20">
        <v>1</v>
      </c>
      <c r="C30" s="123" t="s">
        <v>117</v>
      </c>
      <c r="D30" s="126"/>
      <c r="E30" s="135" t="str">
        <f t="shared" si="8"/>
        <v>2 / 81,25</v>
      </c>
      <c r="F30" s="288">
        <v>10</v>
      </c>
      <c r="G30" s="244">
        <v>12</v>
      </c>
      <c r="H30" s="244">
        <v>9</v>
      </c>
      <c r="I30" s="245">
        <v>8</v>
      </c>
      <c r="J30" s="289">
        <v>0</v>
      </c>
      <c r="K30" s="290">
        <v>0</v>
      </c>
      <c r="L30" s="290">
        <v>0</v>
      </c>
      <c r="M30" s="291">
        <v>0</v>
      </c>
      <c r="N30" s="249">
        <v>0</v>
      </c>
      <c r="O30" s="250">
        <v>0</v>
      </c>
      <c r="P30" s="250">
        <v>0</v>
      </c>
      <c r="Q30" s="251">
        <v>0</v>
      </c>
      <c r="R30" s="252">
        <v>0</v>
      </c>
      <c r="S30" s="253">
        <v>0</v>
      </c>
      <c r="T30" s="253">
        <v>0</v>
      </c>
      <c r="U30" s="254">
        <v>0</v>
      </c>
      <c r="V30" s="292">
        <v>0</v>
      </c>
      <c r="W30" s="256">
        <v>0</v>
      </c>
      <c r="X30" s="256">
        <v>0</v>
      </c>
      <c r="Y30" s="257">
        <v>0</v>
      </c>
      <c r="Z30" s="2">
        <f t="shared" si="22"/>
        <v>39</v>
      </c>
      <c r="AA30" s="58">
        <f t="shared" si="9"/>
        <v>81.25</v>
      </c>
      <c r="AB30" s="113">
        <f t="shared" si="2"/>
        <v>2</v>
      </c>
      <c r="AC30" s="61"/>
      <c r="AE30" s="172">
        <v>15</v>
      </c>
      <c r="AF30" s="168">
        <f t="shared" si="21"/>
        <v>39</v>
      </c>
      <c r="AG30" s="152">
        <f t="shared" si="10"/>
        <v>0</v>
      </c>
      <c r="AH30" s="77">
        <f t="shared" si="11"/>
        <v>0</v>
      </c>
      <c r="AI30" s="77">
        <f t="shared" si="12"/>
        <v>0</v>
      </c>
      <c r="AJ30" s="78">
        <f t="shared" si="13"/>
        <v>0</v>
      </c>
      <c r="AK30" s="166">
        <f t="shared" si="3"/>
        <v>81.25</v>
      </c>
      <c r="AL30" s="62">
        <f t="shared" si="4"/>
        <v>0</v>
      </c>
      <c r="AM30" s="62">
        <f t="shared" si="5"/>
        <v>0</v>
      </c>
      <c r="AN30" s="129">
        <f t="shared" si="6"/>
        <v>0</v>
      </c>
      <c r="AO30" s="129">
        <f t="shared" si="7"/>
        <v>0</v>
      </c>
      <c r="AP30" s="329">
        <f t="shared" si="14"/>
        <v>81.250000000000014</v>
      </c>
      <c r="AQ30" s="330">
        <f t="shared" si="15"/>
        <v>0</v>
      </c>
      <c r="AR30" s="330">
        <f t="shared" si="16"/>
        <v>0</v>
      </c>
      <c r="AS30" s="330">
        <f t="shared" si="17"/>
        <v>0</v>
      </c>
      <c r="AT30" s="331">
        <f t="shared" si="18"/>
        <v>0</v>
      </c>
      <c r="AU30" s="132" t="str">
        <f t="shared" si="19"/>
        <v>Name15</v>
      </c>
      <c r="AV30" s="120"/>
      <c r="AW30" s="176">
        <f t="shared" si="20"/>
        <v>81.25</v>
      </c>
      <c r="AX30" s="344">
        <f t="shared" si="23"/>
        <v>2</v>
      </c>
    </row>
    <row r="31" spans="1:50" s="1" customFormat="1" ht="13.5" customHeight="1" thickBot="1">
      <c r="A31" s="1">
        <v>16</v>
      </c>
      <c r="B31" s="20">
        <v>1</v>
      </c>
      <c r="C31" s="123" t="s">
        <v>118</v>
      </c>
      <c r="D31" s="126"/>
      <c r="E31" s="135" t="str">
        <f t="shared" si="8"/>
        <v>4 / 54,17</v>
      </c>
      <c r="F31" s="288">
        <v>5</v>
      </c>
      <c r="G31" s="244">
        <v>8</v>
      </c>
      <c r="H31" s="244">
        <v>8</v>
      </c>
      <c r="I31" s="245">
        <v>5</v>
      </c>
      <c r="J31" s="289">
        <v>0</v>
      </c>
      <c r="K31" s="290">
        <v>0</v>
      </c>
      <c r="L31" s="290">
        <v>0</v>
      </c>
      <c r="M31" s="291">
        <v>0</v>
      </c>
      <c r="N31" s="249">
        <v>0</v>
      </c>
      <c r="O31" s="250">
        <v>0</v>
      </c>
      <c r="P31" s="250">
        <v>0</v>
      </c>
      <c r="Q31" s="251">
        <v>0</v>
      </c>
      <c r="R31" s="252">
        <v>0</v>
      </c>
      <c r="S31" s="253">
        <v>0</v>
      </c>
      <c r="T31" s="253">
        <v>0</v>
      </c>
      <c r="U31" s="254">
        <v>0</v>
      </c>
      <c r="V31" s="292">
        <v>0</v>
      </c>
      <c r="W31" s="256">
        <v>0</v>
      </c>
      <c r="X31" s="256">
        <v>0</v>
      </c>
      <c r="Y31" s="257">
        <v>0</v>
      </c>
      <c r="Z31" s="2">
        <f t="shared" si="22"/>
        <v>26</v>
      </c>
      <c r="AA31" s="58">
        <f t="shared" si="9"/>
        <v>54.17</v>
      </c>
      <c r="AB31" s="113">
        <f t="shared" si="2"/>
        <v>4</v>
      </c>
      <c r="AC31" s="61"/>
      <c r="AE31" s="172">
        <v>16</v>
      </c>
      <c r="AF31" s="168">
        <f t="shared" si="21"/>
        <v>26</v>
      </c>
      <c r="AG31" s="152">
        <f t="shared" si="10"/>
        <v>0</v>
      </c>
      <c r="AH31" s="77">
        <f t="shared" si="11"/>
        <v>0</v>
      </c>
      <c r="AI31" s="77">
        <f t="shared" si="12"/>
        <v>0</v>
      </c>
      <c r="AJ31" s="78">
        <f t="shared" si="13"/>
        <v>0</v>
      </c>
      <c r="AK31" s="166">
        <f t="shared" si="3"/>
        <v>54.166666666666664</v>
      </c>
      <c r="AL31" s="62">
        <f t="shared" si="4"/>
        <v>0</v>
      </c>
      <c r="AM31" s="62">
        <f t="shared" si="5"/>
        <v>0</v>
      </c>
      <c r="AN31" s="129">
        <f t="shared" si="6"/>
        <v>0</v>
      </c>
      <c r="AO31" s="129">
        <f t="shared" si="7"/>
        <v>0</v>
      </c>
      <c r="AP31" s="329">
        <f t="shared" si="14"/>
        <v>54.166666666666671</v>
      </c>
      <c r="AQ31" s="330">
        <f t="shared" si="15"/>
        <v>0</v>
      </c>
      <c r="AR31" s="330">
        <f t="shared" si="16"/>
        <v>0</v>
      </c>
      <c r="AS31" s="330">
        <f t="shared" si="17"/>
        <v>0</v>
      </c>
      <c r="AT31" s="331">
        <f t="shared" si="18"/>
        <v>0</v>
      </c>
      <c r="AU31" s="132" t="str">
        <f t="shared" si="19"/>
        <v>Name16</v>
      </c>
      <c r="AV31" s="120"/>
      <c r="AW31" s="176">
        <f t="shared" si="20"/>
        <v>54.17</v>
      </c>
      <c r="AX31" s="344">
        <f t="shared" si="23"/>
        <v>4</v>
      </c>
    </row>
    <row r="32" spans="1:50" s="1" customFormat="1" ht="13.5" customHeight="1" thickBot="1">
      <c r="A32" s="1">
        <v>17</v>
      </c>
      <c r="B32" s="20">
        <v>1</v>
      </c>
      <c r="C32" s="123" t="s">
        <v>119</v>
      </c>
      <c r="D32" s="126"/>
      <c r="E32" s="135" t="str">
        <f t="shared" si="8"/>
        <v>1 / 91,67</v>
      </c>
      <c r="F32" s="288">
        <v>11</v>
      </c>
      <c r="G32" s="244">
        <v>11</v>
      </c>
      <c r="H32" s="244">
        <v>11</v>
      </c>
      <c r="I32" s="245">
        <v>11</v>
      </c>
      <c r="J32" s="289">
        <v>0</v>
      </c>
      <c r="K32" s="290">
        <v>0</v>
      </c>
      <c r="L32" s="290">
        <v>0</v>
      </c>
      <c r="M32" s="291">
        <v>0</v>
      </c>
      <c r="N32" s="249">
        <v>0</v>
      </c>
      <c r="O32" s="250">
        <v>0</v>
      </c>
      <c r="P32" s="250">
        <v>0</v>
      </c>
      <c r="Q32" s="251">
        <v>0</v>
      </c>
      <c r="R32" s="252">
        <v>0</v>
      </c>
      <c r="S32" s="253">
        <v>0</v>
      </c>
      <c r="T32" s="253">
        <v>0</v>
      </c>
      <c r="U32" s="254">
        <v>0</v>
      </c>
      <c r="V32" s="292">
        <v>0</v>
      </c>
      <c r="W32" s="256">
        <v>0</v>
      </c>
      <c r="X32" s="256">
        <v>0</v>
      </c>
      <c r="Y32" s="257">
        <v>0</v>
      </c>
      <c r="Z32" s="2">
        <f t="shared" si="22"/>
        <v>44</v>
      </c>
      <c r="AA32" s="58">
        <f t="shared" si="9"/>
        <v>91.67</v>
      </c>
      <c r="AB32" s="113">
        <f t="shared" si="2"/>
        <v>1</v>
      </c>
      <c r="AC32" s="61"/>
      <c r="AE32" s="172">
        <v>17</v>
      </c>
      <c r="AF32" s="168">
        <f t="shared" si="21"/>
        <v>44</v>
      </c>
      <c r="AG32" s="152">
        <f t="shared" si="10"/>
        <v>0</v>
      </c>
      <c r="AH32" s="77">
        <f t="shared" si="11"/>
        <v>0</v>
      </c>
      <c r="AI32" s="77">
        <f t="shared" si="12"/>
        <v>0</v>
      </c>
      <c r="AJ32" s="78">
        <f t="shared" si="13"/>
        <v>0</v>
      </c>
      <c r="AK32" s="166">
        <f t="shared" si="3"/>
        <v>91.666666666666671</v>
      </c>
      <c r="AL32" s="62">
        <f t="shared" si="4"/>
        <v>0</v>
      </c>
      <c r="AM32" s="62">
        <f t="shared" si="5"/>
        <v>0</v>
      </c>
      <c r="AN32" s="129">
        <f t="shared" si="6"/>
        <v>0</v>
      </c>
      <c r="AO32" s="129">
        <f t="shared" si="7"/>
        <v>0</v>
      </c>
      <c r="AP32" s="329">
        <f t="shared" si="14"/>
        <v>91.666666666666671</v>
      </c>
      <c r="AQ32" s="330">
        <f t="shared" si="15"/>
        <v>0</v>
      </c>
      <c r="AR32" s="330">
        <f t="shared" si="16"/>
        <v>0</v>
      </c>
      <c r="AS32" s="330">
        <f t="shared" si="17"/>
        <v>0</v>
      </c>
      <c r="AT32" s="331">
        <f t="shared" si="18"/>
        <v>0</v>
      </c>
      <c r="AU32" s="132" t="str">
        <f t="shared" si="19"/>
        <v>Name17</v>
      </c>
      <c r="AV32" s="120"/>
      <c r="AW32" s="176">
        <f t="shared" si="20"/>
        <v>91.67</v>
      </c>
      <c r="AX32" s="344">
        <f t="shared" si="23"/>
        <v>1</v>
      </c>
    </row>
    <row r="33" spans="1:50" s="1" customFormat="1" ht="13.5" customHeight="1" thickBot="1">
      <c r="A33" s="1">
        <v>18</v>
      </c>
      <c r="B33" s="20">
        <v>1</v>
      </c>
      <c r="C33" s="123" t="s">
        <v>120</v>
      </c>
      <c r="D33" s="126"/>
      <c r="E33" s="135" t="str">
        <f t="shared" si="8"/>
        <v>3 / 64,58</v>
      </c>
      <c r="F33" s="288">
        <v>9</v>
      </c>
      <c r="G33" s="244">
        <v>9</v>
      </c>
      <c r="H33" s="244">
        <v>6</v>
      </c>
      <c r="I33" s="245">
        <v>7</v>
      </c>
      <c r="J33" s="289">
        <v>0</v>
      </c>
      <c r="K33" s="290">
        <v>0</v>
      </c>
      <c r="L33" s="290">
        <v>0</v>
      </c>
      <c r="M33" s="291">
        <v>0</v>
      </c>
      <c r="N33" s="249">
        <v>0</v>
      </c>
      <c r="O33" s="250">
        <v>0</v>
      </c>
      <c r="P33" s="250">
        <v>0</v>
      </c>
      <c r="Q33" s="251">
        <v>0</v>
      </c>
      <c r="R33" s="252">
        <v>0</v>
      </c>
      <c r="S33" s="253">
        <v>0</v>
      </c>
      <c r="T33" s="253">
        <v>0</v>
      </c>
      <c r="U33" s="254">
        <v>0</v>
      </c>
      <c r="V33" s="292">
        <v>0</v>
      </c>
      <c r="W33" s="256">
        <v>0</v>
      </c>
      <c r="X33" s="256">
        <v>0</v>
      </c>
      <c r="Y33" s="257">
        <v>0</v>
      </c>
      <c r="Z33" s="2">
        <f t="shared" si="22"/>
        <v>31</v>
      </c>
      <c r="AA33" s="58">
        <f t="shared" si="9"/>
        <v>64.58</v>
      </c>
      <c r="AB33" s="113">
        <f t="shared" si="2"/>
        <v>3</v>
      </c>
      <c r="AC33" s="61"/>
      <c r="AE33" s="172">
        <v>18</v>
      </c>
      <c r="AF33" s="168">
        <f t="shared" si="21"/>
        <v>31</v>
      </c>
      <c r="AG33" s="152">
        <f t="shared" si="10"/>
        <v>0</v>
      </c>
      <c r="AH33" s="77">
        <f t="shared" si="11"/>
        <v>0</v>
      </c>
      <c r="AI33" s="77">
        <f t="shared" si="12"/>
        <v>0</v>
      </c>
      <c r="AJ33" s="78">
        <f t="shared" si="13"/>
        <v>0</v>
      </c>
      <c r="AK33" s="166">
        <f t="shared" si="3"/>
        <v>64.583333333333329</v>
      </c>
      <c r="AL33" s="62">
        <f t="shared" si="4"/>
        <v>0</v>
      </c>
      <c r="AM33" s="62">
        <f t="shared" si="5"/>
        <v>0</v>
      </c>
      <c r="AN33" s="129">
        <f t="shared" si="6"/>
        <v>0</v>
      </c>
      <c r="AO33" s="129">
        <f t="shared" si="7"/>
        <v>0</v>
      </c>
      <c r="AP33" s="329">
        <f t="shared" si="14"/>
        <v>64.583333333333329</v>
      </c>
      <c r="AQ33" s="330">
        <f t="shared" si="15"/>
        <v>0</v>
      </c>
      <c r="AR33" s="330">
        <f t="shared" si="16"/>
        <v>0</v>
      </c>
      <c r="AS33" s="330">
        <f t="shared" si="17"/>
        <v>0</v>
      </c>
      <c r="AT33" s="331">
        <f t="shared" si="18"/>
        <v>0</v>
      </c>
      <c r="AU33" s="132" t="str">
        <f t="shared" si="19"/>
        <v>Name18</v>
      </c>
      <c r="AV33" s="120"/>
      <c r="AW33" s="176">
        <f t="shared" si="20"/>
        <v>64.58</v>
      </c>
      <c r="AX33" s="344">
        <f t="shared" si="23"/>
        <v>3</v>
      </c>
    </row>
    <row r="34" spans="1:50" s="1" customFormat="1" ht="13.5" customHeight="1" thickBot="1">
      <c r="A34" s="1">
        <v>19</v>
      </c>
      <c r="B34" s="20">
        <v>1</v>
      </c>
      <c r="C34" s="123" t="s">
        <v>121</v>
      </c>
      <c r="D34" s="126"/>
      <c r="E34" s="135" t="str">
        <f t="shared" si="8"/>
        <v>5 / 31,25</v>
      </c>
      <c r="F34" s="288">
        <v>3</v>
      </c>
      <c r="G34" s="244">
        <v>5</v>
      </c>
      <c r="H34" s="244">
        <v>3</v>
      </c>
      <c r="I34" s="245">
        <v>4</v>
      </c>
      <c r="J34" s="289">
        <v>0</v>
      </c>
      <c r="K34" s="290">
        <v>0</v>
      </c>
      <c r="L34" s="290">
        <v>0</v>
      </c>
      <c r="M34" s="291">
        <v>0</v>
      </c>
      <c r="N34" s="249">
        <v>0</v>
      </c>
      <c r="O34" s="250">
        <v>0</v>
      </c>
      <c r="P34" s="250">
        <v>0</v>
      </c>
      <c r="Q34" s="251">
        <v>0</v>
      </c>
      <c r="R34" s="252">
        <v>0</v>
      </c>
      <c r="S34" s="253">
        <v>0</v>
      </c>
      <c r="T34" s="253">
        <v>0</v>
      </c>
      <c r="U34" s="254">
        <v>0</v>
      </c>
      <c r="V34" s="292">
        <v>0</v>
      </c>
      <c r="W34" s="256">
        <v>0</v>
      </c>
      <c r="X34" s="256">
        <v>0</v>
      </c>
      <c r="Y34" s="257">
        <v>0</v>
      </c>
      <c r="Z34" s="2">
        <f t="shared" si="22"/>
        <v>15</v>
      </c>
      <c r="AA34" s="58">
        <f t="shared" si="9"/>
        <v>31.25</v>
      </c>
      <c r="AB34" s="113">
        <f t="shared" si="2"/>
        <v>5</v>
      </c>
      <c r="AC34" s="61"/>
      <c r="AE34" s="172">
        <v>19</v>
      </c>
      <c r="AF34" s="168">
        <f t="shared" si="21"/>
        <v>15</v>
      </c>
      <c r="AG34" s="152">
        <f t="shared" si="10"/>
        <v>0</v>
      </c>
      <c r="AH34" s="77">
        <f t="shared" si="11"/>
        <v>0</v>
      </c>
      <c r="AI34" s="77">
        <f t="shared" si="12"/>
        <v>0</v>
      </c>
      <c r="AJ34" s="78">
        <f t="shared" si="13"/>
        <v>0</v>
      </c>
      <c r="AK34" s="166">
        <f t="shared" si="3"/>
        <v>31.25</v>
      </c>
      <c r="AL34" s="62">
        <f t="shared" si="4"/>
        <v>0</v>
      </c>
      <c r="AM34" s="62">
        <f t="shared" si="5"/>
        <v>0</v>
      </c>
      <c r="AN34" s="129">
        <f t="shared" si="6"/>
        <v>0</v>
      </c>
      <c r="AO34" s="129">
        <f t="shared" si="7"/>
        <v>0</v>
      </c>
      <c r="AP34" s="329">
        <f t="shared" si="14"/>
        <v>31.25</v>
      </c>
      <c r="AQ34" s="330">
        <f t="shared" si="15"/>
        <v>0</v>
      </c>
      <c r="AR34" s="330">
        <f t="shared" si="16"/>
        <v>0</v>
      </c>
      <c r="AS34" s="330">
        <f t="shared" si="17"/>
        <v>0</v>
      </c>
      <c r="AT34" s="331">
        <f t="shared" si="18"/>
        <v>0</v>
      </c>
      <c r="AU34" s="132" t="str">
        <f t="shared" si="19"/>
        <v>Name19</v>
      </c>
      <c r="AV34" s="120"/>
      <c r="AW34" s="176">
        <f t="shared" si="20"/>
        <v>31.25</v>
      </c>
      <c r="AX34" s="344">
        <f t="shared" si="23"/>
        <v>5</v>
      </c>
    </row>
    <row r="35" spans="1:50" s="1" customFormat="1" ht="13.5" customHeight="1" thickBot="1">
      <c r="A35" s="1">
        <v>20</v>
      </c>
      <c r="B35" s="20">
        <v>0</v>
      </c>
      <c r="C35" s="124" t="s">
        <v>122</v>
      </c>
      <c r="D35" s="127"/>
      <c r="E35" s="134" t="str">
        <f t="shared" si="8"/>
        <v>gefehlt</v>
      </c>
      <c r="F35" s="293">
        <v>0</v>
      </c>
      <c r="G35" s="294">
        <v>0</v>
      </c>
      <c r="H35" s="294">
        <v>0</v>
      </c>
      <c r="I35" s="295">
        <v>0</v>
      </c>
      <c r="J35" s="296">
        <v>0</v>
      </c>
      <c r="K35" s="297">
        <v>0</v>
      </c>
      <c r="L35" s="297">
        <v>0</v>
      </c>
      <c r="M35" s="298">
        <v>0</v>
      </c>
      <c r="N35" s="299">
        <v>0</v>
      </c>
      <c r="O35" s="300">
        <v>0</v>
      </c>
      <c r="P35" s="300">
        <v>0</v>
      </c>
      <c r="Q35" s="301">
        <v>0</v>
      </c>
      <c r="R35" s="302">
        <v>0</v>
      </c>
      <c r="S35" s="303">
        <v>0</v>
      </c>
      <c r="T35" s="303">
        <v>0</v>
      </c>
      <c r="U35" s="304">
        <v>0</v>
      </c>
      <c r="V35" s="305">
        <v>0</v>
      </c>
      <c r="W35" s="306">
        <v>0</v>
      </c>
      <c r="X35" s="306">
        <v>0</v>
      </c>
      <c r="Y35" s="307">
        <v>0</v>
      </c>
      <c r="Z35" s="2">
        <f t="shared" si="22"/>
        <v>0</v>
      </c>
      <c r="AA35" s="58">
        <f t="shared" si="9"/>
        <v>0</v>
      </c>
      <c r="AB35" s="113" t="str">
        <f t="shared" si="2"/>
        <v/>
      </c>
      <c r="AC35" s="61"/>
      <c r="AE35" s="172">
        <v>20</v>
      </c>
      <c r="AF35" s="168">
        <f t="shared" si="21"/>
        <v>0</v>
      </c>
      <c r="AG35" s="152">
        <f t="shared" si="10"/>
        <v>0</v>
      </c>
      <c r="AH35" s="77">
        <f t="shared" si="11"/>
        <v>0</v>
      </c>
      <c r="AI35" s="77">
        <f t="shared" si="12"/>
        <v>0</v>
      </c>
      <c r="AJ35" s="78">
        <f t="shared" si="13"/>
        <v>0</v>
      </c>
      <c r="AK35" s="166">
        <f t="shared" si="3"/>
        <v>0</v>
      </c>
      <c r="AL35" s="62">
        <f t="shared" si="4"/>
        <v>0</v>
      </c>
      <c r="AM35" s="62">
        <f t="shared" si="5"/>
        <v>0</v>
      </c>
      <c r="AN35" s="129">
        <f t="shared" si="6"/>
        <v>0</v>
      </c>
      <c r="AO35" s="129">
        <f t="shared" si="7"/>
        <v>0</v>
      </c>
      <c r="AP35" s="329">
        <f t="shared" si="14"/>
        <v>0</v>
      </c>
      <c r="AQ35" s="330">
        <f t="shared" si="15"/>
        <v>0</v>
      </c>
      <c r="AR35" s="330">
        <f t="shared" si="16"/>
        <v>0</v>
      </c>
      <c r="AS35" s="330">
        <f t="shared" si="17"/>
        <v>0</v>
      </c>
      <c r="AT35" s="331">
        <f t="shared" si="18"/>
        <v>0</v>
      </c>
      <c r="AU35" s="132" t="str">
        <f t="shared" si="19"/>
        <v>Name20</v>
      </c>
      <c r="AV35" s="120"/>
      <c r="AW35" s="176">
        <f t="shared" si="20"/>
        <v>0</v>
      </c>
      <c r="AX35" s="344" t="str">
        <f t="shared" si="23"/>
        <v/>
      </c>
    </row>
    <row r="36" spans="1:50" s="1" customFormat="1" ht="13.5" customHeight="1" thickBot="1">
      <c r="A36" s="1">
        <v>21</v>
      </c>
      <c r="B36" s="20">
        <v>1</v>
      </c>
      <c r="C36" s="324" t="s">
        <v>123</v>
      </c>
      <c r="D36" s="325"/>
      <c r="E36" s="308" t="str">
        <f t="shared" si="8"/>
        <v>1 / 93,75</v>
      </c>
      <c r="F36" s="309">
        <v>12</v>
      </c>
      <c r="G36" s="310">
        <v>12</v>
      </c>
      <c r="H36" s="310">
        <v>11</v>
      </c>
      <c r="I36" s="311">
        <v>10</v>
      </c>
      <c r="J36" s="312">
        <v>0</v>
      </c>
      <c r="K36" s="313">
        <v>0</v>
      </c>
      <c r="L36" s="313">
        <v>0</v>
      </c>
      <c r="M36" s="314">
        <v>0</v>
      </c>
      <c r="N36" s="315">
        <v>0</v>
      </c>
      <c r="O36" s="316">
        <v>0</v>
      </c>
      <c r="P36" s="316">
        <v>0</v>
      </c>
      <c r="Q36" s="317">
        <v>0</v>
      </c>
      <c r="R36" s="318">
        <v>0</v>
      </c>
      <c r="S36" s="319">
        <v>0</v>
      </c>
      <c r="T36" s="319">
        <v>0</v>
      </c>
      <c r="U36" s="320">
        <v>0</v>
      </c>
      <c r="V36" s="321">
        <v>0</v>
      </c>
      <c r="W36" s="322">
        <v>0</v>
      </c>
      <c r="X36" s="322">
        <v>0</v>
      </c>
      <c r="Y36" s="323">
        <v>0</v>
      </c>
      <c r="Z36" s="2">
        <f t="shared" si="22"/>
        <v>45</v>
      </c>
      <c r="AA36" s="58">
        <f t="shared" si="9"/>
        <v>93.75</v>
      </c>
      <c r="AB36" s="113">
        <f t="shared" si="2"/>
        <v>1</v>
      </c>
      <c r="AC36" s="61"/>
      <c r="AE36" s="172">
        <v>21</v>
      </c>
      <c r="AF36" s="168">
        <f t="shared" si="21"/>
        <v>45</v>
      </c>
      <c r="AG36" s="152">
        <f t="shared" si="10"/>
        <v>0</v>
      </c>
      <c r="AH36" s="77">
        <f t="shared" si="11"/>
        <v>0</v>
      </c>
      <c r="AI36" s="77">
        <f t="shared" si="12"/>
        <v>0</v>
      </c>
      <c r="AJ36" s="78">
        <f t="shared" si="13"/>
        <v>0</v>
      </c>
      <c r="AK36" s="166">
        <f t="shared" si="3"/>
        <v>93.75</v>
      </c>
      <c r="AL36" s="62">
        <f t="shared" si="4"/>
        <v>0</v>
      </c>
      <c r="AM36" s="62">
        <f t="shared" si="5"/>
        <v>0</v>
      </c>
      <c r="AN36" s="129">
        <f t="shared" si="6"/>
        <v>0</v>
      </c>
      <c r="AO36" s="129">
        <f t="shared" si="7"/>
        <v>0</v>
      </c>
      <c r="AP36" s="329">
        <f t="shared" si="14"/>
        <v>93.75</v>
      </c>
      <c r="AQ36" s="330">
        <f t="shared" si="15"/>
        <v>0</v>
      </c>
      <c r="AR36" s="330">
        <f t="shared" si="16"/>
        <v>0</v>
      </c>
      <c r="AS36" s="330">
        <f t="shared" si="17"/>
        <v>0</v>
      </c>
      <c r="AT36" s="331">
        <f t="shared" si="18"/>
        <v>0</v>
      </c>
      <c r="AU36" s="132" t="str">
        <f t="shared" si="19"/>
        <v>Name21</v>
      </c>
      <c r="AV36" s="120"/>
      <c r="AW36" s="176">
        <f t="shared" si="20"/>
        <v>93.75</v>
      </c>
      <c r="AX36" s="344">
        <f t="shared" si="23"/>
        <v>1</v>
      </c>
    </row>
    <row r="37" spans="1:50" s="1" customFormat="1" ht="13.5" customHeight="1" thickBot="1">
      <c r="A37" s="1">
        <v>22</v>
      </c>
      <c r="B37" s="20">
        <v>1</v>
      </c>
      <c r="C37" s="123" t="s">
        <v>124</v>
      </c>
      <c r="D37" s="126"/>
      <c r="E37" s="135" t="str">
        <f t="shared" si="8"/>
        <v>5 / 25,00</v>
      </c>
      <c r="F37" s="288">
        <v>6</v>
      </c>
      <c r="G37" s="244">
        <v>0</v>
      </c>
      <c r="H37" s="244">
        <v>2</v>
      </c>
      <c r="I37" s="245">
        <v>4</v>
      </c>
      <c r="J37" s="289">
        <v>0</v>
      </c>
      <c r="K37" s="290">
        <v>0</v>
      </c>
      <c r="L37" s="290">
        <v>0</v>
      </c>
      <c r="M37" s="291">
        <v>0</v>
      </c>
      <c r="N37" s="249">
        <v>0</v>
      </c>
      <c r="O37" s="250">
        <v>0</v>
      </c>
      <c r="P37" s="250">
        <v>0</v>
      </c>
      <c r="Q37" s="251">
        <v>0</v>
      </c>
      <c r="R37" s="252">
        <v>0</v>
      </c>
      <c r="S37" s="253">
        <v>0</v>
      </c>
      <c r="T37" s="253">
        <v>0</v>
      </c>
      <c r="U37" s="254">
        <v>0</v>
      </c>
      <c r="V37" s="292">
        <v>0</v>
      </c>
      <c r="W37" s="256">
        <v>0</v>
      </c>
      <c r="X37" s="256">
        <v>0</v>
      </c>
      <c r="Y37" s="257">
        <v>0</v>
      </c>
      <c r="Z37" s="2">
        <f t="shared" si="22"/>
        <v>12</v>
      </c>
      <c r="AA37" s="58">
        <f t="shared" si="9"/>
        <v>25</v>
      </c>
      <c r="AB37" s="113">
        <f t="shared" si="2"/>
        <v>5</v>
      </c>
      <c r="AC37" s="61"/>
      <c r="AE37" s="172">
        <v>22</v>
      </c>
      <c r="AF37" s="168">
        <f t="shared" si="21"/>
        <v>12</v>
      </c>
      <c r="AG37" s="152">
        <f t="shared" si="10"/>
        <v>0</v>
      </c>
      <c r="AH37" s="77">
        <f t="shared" si="11"/>
        <v>0</v>
      </c>
      <c r="AI37" s="77">
        <f t="shared" si="12"/>
        <v>0</v>
      </c>
      <c r="AJ37" s="78">
        <f t="shared" si="13"/>
        <v>0</v>
      </c>
      <c r="AK37" s="166">
        <f t="shared" si="3"/>
        <v>25</v>
      </c>
      <c r="AL37" s="62">
        <f t="shared" si="4"/>
        <v>0</v>
      </c>
      <c r="AM37" s="62">
        <f t="shared" si="5"/>
        <v>0</v>
      </c>
      <c r="AN37" s="129">
        <f t="shared" si="6"/>
        <v>0</v>
      </c>
      <c r="AO37" s="129">
        <f t="shared" si="7"/>
        <v>0</v>
      </c>
      <c r="AP37" s="329">
        <f t="shared" si="14"/>
        <v>25</v>
      </c>
      <c r="AQ37" s="330">
        <f t="shared" si="15"/>
        <v>0</v>
      </c>
      <c r="AR37" s="330">
        <f t="shared" si="16"/>
        <v>0</v>
      </c>
      <c r="AS37" s="330">
        <f t="shared" si="17"/>
        <v>0</v>
      </c>
      <c r="AT37" s="331">
        <f t="shared" si="18"/>
        <v>0</v>
      </c>
      <c r="AU37" s="132" t="str">
        <f t="shared" si="19"/>
        <v>Name22</v>
      </c>
      <c r="AV37" s="120"/>
      <c r="AW37" s="176">
        <f t="shared" si="20"/>
        <v>25</v>
      </c>
      <c r="AX37" s="344">
        <f t="shared" si="23"/>
        <v>5</v>
      </c>
    </row>
    <row r="38" spans="1:50" s="1" customFormat="1" ht="13.5" customHeight="1" thickBot="1">
      <c r="A38" s="1">
        <v>23</v>
      </c>
      <c r="B38" s="20">
        <v>1</v>
      </c>
      <c r="C38" s="123" t="s">
        <v>125</v>
      </c>
      <c r="D38" s="126"/>
      <c r="E38" s="135" t="str">
        <f t="shared" si="8"/>
        <v>2 / 79,17</v>
      </c>
      <c r="F38" s="288">
        <v>10</v>
      </c>
      <c r="G38" s="244">
        <v>10</v>
      </c>
      <c r="H38" s="244">
        <v>12</v>
      </c>
      <c r="I38" s="245">
        <v>6</v>
      </c>
      <c r="J38" s="289">
        <v>0</v>
      </c>
      <c r="K38" s="290">
        <v>0</v>
      </c>
      <c r="L38" s="290">
        <v>0</v>
      </c>
      <c r="M38" s="291">
        <v>0</v>
      </c>
      <c r="N38" s="249">
        <v>0</v>
      </c>
      <c r="O38" s="250">
        <v>0</v>
      </c>
      <c r="P38" s="250">
        <v>0</v>
      </c>
      <c r="Q38" s="251">
        <v>0</v>
      </c>
      <c r="R38" s="252">
        <v>0</v>
      </c>
      <c r="S38" s="253">
        <v>0</v>
      </c>
      <c r="T38" s="253">
        <v>0</v>
      </c>
      <c r="U38" s="254">
        <v>0</v>
      </c>
      <c r="V38" s="292">
        <v>0</v>
      </c>
      <c r="W38" s="256">
        <v>0</v>
      </c>
      <c r="X38" s="256">
        <v>0</v>
      </c>
      <c r="Y38" s="257">
        <v>0</v>
      </c>
      <c r="Z38" s="2">
        <f t="shared" si="22"/>
        <v>38</v>
      </c>
      <c r="AA38" s="58">
        <f t="shared" si="9"/>
        <v>79.17</v>
      </c>
      <c r="AB38" s="113">
        <f t="shared" si="2"/>
        <v>2</v>
      </c>
      <c r="AC38" s="61"/>
      <c r="AE38" s="172">
        <v>23</v>
      </c>
      <c r="AF38" s="168">
        <f t="shared" si="21"/>
        <v>38</v>
      </c>
      <c r="AG38" s="152">
        <f t="shared" si="10"/>
        <v>0</v>
      </c>
      <c r="AH38" s="77">
        <f t="shared" si="11"/>
        <v>0</v>
      </c>
      <c r="AI38" s="77">
        <f t="shared" si="12"/>
        <v>0</v>
      </c>
      <c r="AJ38" s="78">
        <f t="shared" si="13"/>
        <v>0</v>
      </c>
      <c r="AK38" s="166">
        <f t="shared" si="3"/>
        <v>79.166666666666671</v>
      </c>
      <c r="AL38" s="62">
        <f t="shared" si="4"/>
        <v>0</v>
      </c>
      <c r="AM38" s="62">
        <f t="shared" si="5"/>
        <v>0</v>
      </c>
      <c r="AN38" s="129">
        <f t="shared" si="6"/>
        <v>0</v>
      </c>
      <c r="AO38" s="129">
        <f t="shared" si="7"/>
        <v>0</v>
      </c>
      <c r="AP38" s="329">
        <f t="shared" si="14"/>
        <v>79.166666666666671</v>
      </c>
      <c r="AQ38" s="330">
        <f t="shared" si="15"/>
        <v>0</v>
      </c>
      <c r="AR38" s="330">
        <f t="shared" si="16"/>
        <v>0</v>
      </c>
      <c r="AS38" s="330">
        <f t="shared" si="17"/>
        <v>0</v>
      </c>
      <c r="AT38" s="331">
        <f t="shared" si="18"/>
        <v>0</v>
      </c>
      <c r="AU38" s="132" t="str">
        <f t="shared" si="19"/>
        <v>Name23</v>
      </c>
      <c r="AV38" s="120"/>
      <c r="AW38" s="176">
        <f t="shared" si="20"/>
        <v>79.17</v>
      </c>
      <c r="AX38" s="344">
        <f t="shared" si="23"/>
        <v>2</v>
      </c>
    </row>
    <row r="39" spans="1:50" s="1" customFormat="1" ht="13.5" customHeight="1" thickBot="1">
      <c r="A39" s="1">
        <v>24</v>
      </c>
      <c r="B39" s="20">
        <v>1</v>
      </c>
      <c r="C39" s="123" t="s">
        <v>126</v>
      </c>
      <c r="D39" s="126"/>
      <c r="E39" s="135" t="str">
        <f t="shared" si="8"/>
        <v>2 / 77,08</v>
      </c>
      <c r="F39" s="288">
        <v>9</v>
      </c>
      <c r="G39" s="244">
        <v>9</v>
      </c>
      <c r="H39" s="244">
        <v>12</v>
      </c>
      <c r="I39" s="245">
        <v>7</v>
      </c>
      <c r="J39" s="289">
        <v>0</v>
      </c>
      <c r="K39" s="290">
        <v>0</v>
      </c>
      <c r="L39" s="290">
        <v>0</v>
      </c>
      <c r="M39" s="291">
        <v>0</v>
      </c>
      <c r="N39" s="249">
        <v>0</v>
      </c>
      <c r="O39" s="250">
        <v>0</v>
      </c>
      <c r="P39" s="250">
        <v>0</v>
      </c>
      <c r="Q39" s="251">
        <v>0</v>
      </c>
      <c r="R39" s="252">
        <v>0</v>
      </c>
      <c r="S39" s="253">
        <v>0</v>
      </c>
      <c r="T39" s="253">
        <v>0</v>
      </c>
      <c r="U39" s="254">
        <v>0</v>
      </c>
      <c r="V39" s="292">
        <v>0</v>
      </c>
      <c r="W39" s="256">
        <v>0</v>
      </c>
      <c r="X39" s="256">
        <v>0</v>
      </c>
      <c r="Y39" s="257">
        <v>0</v>
      </c>
      <c r="Z39" s="2">
        <f t="shared" si="22"/>
        <v>37</v>
      </c>
      <c r="AA39" s="58">
        <f t="shared" si="9"/>
        <v>77.08</v>
      </c>
      <c r="AB39" s="113">
        <f t="shared" si="2"/>
        <v>2</v>
      </c>
      <c r="AC39" s="61"/>
      <c r="AE39" s="172">
        <v>24</v>
      </c>
      <c r="AF39" s="168">
        <f t="shared" si="21"/>
        <v>37</v>
      </c>
      <c r="AG39" s="152">
        <f t="shared" si="10"/>
        <v>0</v>
      </c>
      <c r="AH39" s="77">
        <f t="shared" si="11"/>
        <v>0</v>
      </c>
      <c r="AI39" s="77">
        <f t="shared" si="12"/>
        <v>0</v>
      </c>
      <c r="AJ39" s="78">
        <f t="shared" si="13"/>
        <v>0</v>
      </c>
      <c r="AK39" s="166">
        <f t="shared" si="3"/>
        <v>77.083333333333329</v>
      </c>
      <c r="AL39" s="62">
        <f t="shared" si="4"/>
        <v>0</v>
      </c>
      <c r="AM39" s="62">
        <f t="shared" si="5"/>
        <v>0</v>
      </c>
      <c r="AN39" s="129">
        <f t="shared" si="6"/>
        <v>0</v>
      </c>
      <c r="AO39" s="129">
        <f t="shared" si="7"/>
        <v>0</v>
      </c>
      <c r="AP39" s="329">
        <f t="shared" si="14"/>
        <v>77.083333333333329</v>
      </c>
      <c r="AQ39" s="330">
        <f t="shared" si="15"/>
        <v>0</v>
      </c>
      <c r="AR39" s="330">
        <f t="shared" si="16"/>
        <v>0</v>
      </c>
      <c r="AS39" s="330">
        <f t="shared" si="17"/>
        <v>0</v>
      </c>
      <c r="AT39" s="331">
        <f t="shared" si="18"/>
        <v>0</v>
      </c>
      <c r="AU39" s="132" t="str">
        <f t="shared" si="19"/>
        <v>Name24</v>
      </c>
      <c r="AV39" s="120"/>
      <c r="AW39" s="176">
        <f t="shared" si="20"/>
        <v>77.08</v>
      </c>
      <c r="AX39" s="344">
        <f t="shared" si="23"/>
        <v>2</v>
      </c>
    </row>
    <row r="40" spans="1:50" s="1" customFormat="1" ht="13.5" customHeight="1" thickBot="1">
      <c r="A40" s="1">
        <v>25</v>
      </c>
      <c r="B40" s="20">
        <v>1</v>
      </c>
      <c r="C40" s="123" t="s">
        <v>127</v>
      </c>
      <c r="D40" s="126"/>
      <c r="E40" s="135" t="str">
        <f t="shared" si="8"/>
        <v>1 / 100,00</v>
      </c>
      <c r="F40" s="288">
        <v>12</v>
      </c>
      <c r="G40" s="244">
        <v>12</v>
      </c>
      <c r="H40" s="244">
        <v>12</v>
      </c>
      <c r="I40" s="245">
        <v>12</v>
      </c>
      <c r="J40" s="289">
        <v>0</v>
      </c>
      <c r="K40" s="290">
        <v>0</v>
      </c>
      <c r="L40" s="290">
        <v>0</v>
      </c>
      <c r="M40" s="291">
        <v>0</v>
      </c>
      <c r="N40" s="249">
        <v>0</v>
      </c>
      <c r="O40" s="250">
        <v>0</v>
      </c>
      <c r="P40" s="250">
        <v>0</v>
      </c>
      <c r="Q40" s="251">
        <v>0</v>
      </c>
      <c r="R40" s="252">
        <v>0</v>
      </c>
      <c r="S40" s="253">
        <v>0</v>
      </c>
      <c r="T40" s="253">
        <v>0</v>
      </c>
      <c r="U40" s="254">
        <v>0</v>
      </c>
      <c r="V40" s="292">
        <v>0</v>
      </c>
      <c r="W40" s="256">
        <v>0</v>
      </c>
      <c r="X40" s="256">
        <v>0</v>
      </c>
      <c r="Y40" s="257">
        <v>0</v>
      </c>
      <c r="Z40" s="2">
        <f t="shared" si="22"/>
        <v>48</v>
      </c>
      <c r="AA40" s="58">
        <f t="shared" si="9"/>
        <v>100</v>
      </c>
      <c r="AB40" s="113">
        <f t="shared" si="2"/>
        <v>1</v>
      </c>
      <c r="AC40" s="61"/>
      <c r="AE40" s="172">
        <v>25</v>
      </c>
      <c r="AF40" s="168">
        <f t="shared" si="21"/>
        <v>48</v>
      </c>
      <c r="AG40" s="152">
        <f t="shared" si="10"/>
        <v>0</v>
      </c>
      <c r="AH40" s="77">
        <f t="shared" si="11"/>
        <v>0</v>
      </c>
      <c r="AI40" s="77">
        <f t="shared" si="12"/>
        <v>0</v>
      </c>
      <c r="AJ40" s="78">
        <f t="shared" si="13"/>
        <v>0</v>
      </c>
      <c r="AK40" s="166">
        <f t="shared" si="3"/>
        <v>100</v>
      </c>
      <c r="AL40" s="62">
        <f t="shared" si="4"/>
        <v>0</v>
      </c>
      <c r="AM40" s="62">
        <f t="shared" si="5"/>
        <v>0</v>
      </c>
      <c r="AN40" s="129">
        <f t="shared" si="6"/>
        <v>0</v>
      </c>
      <c r="AO40" s="129">
        <f t="shared" si="7"/>
        <v>0</v>
      </c>
      <c r="AP40" s="329">
        <f t="shared" si="14"/>
        <v>100</v>
      </c>
      <c r="AQ40" s="330">
        <f t="shared" si="15"/>
        <v>0</v>
      </c>
      <c r="AR40" s="330">
        <f t="shared" si="16"/>
        <v>0</v>
      </c>
      <c r="AS40" s="330">
        <f t="shared" si="17"/>
        <v>0</v>
      </c>
      <c r="AT40" s="331">
        <f t="shared" si="18"/>
        <v>0</v>
      </c>
      <c r="AU40" s="132" t="str">
        <f t="shared" si="19"/>
        <v>Name25</v>
      </c>
      <c r="AV40" s="120"/>
      <c r="AW40" s="176">
        <f t="shared" si="20"/>
        <v>100</v>
      </c>
      <c r="AX40" s="344">
        <f t="shared" si="23"/>
        <v>1</v>
      </c>
    </row>
    <row r="41" spans="1:50" s="1" customFormat="1" ht="13.5" customHeight="1" thickBot="1">
      <c r="A41" s="1">
        <v>26</v>
      </c>
      <c r="B41" s="20">
        <v>1</v>
      </c>
      <c r="C41" s="123"/>
      <c r="D41" s="126"/>
      <c r="E41" s="135" t="str">
        <f t="shared" si="8"/>
        <v/>
      </c>
      <c r="F41" s="288">
        <v>0</v>
      </c>
      <c r="G41" s="244">
        <v>0</v>
      </c>
      <c r="H41" s="244">
        <v>0</v>
      </c>
      <c r="I41" s="245">
        <v>0</v>
      </c>
      <c r="J41" s="289">
        <v>0</v>
      </c>
      <c r="K41" s="290">
        <v>0</v>
      </c>
      <c r="L41" s="290">
        <v>0</v>
      </c>
      <c r="M41" s="291">
        <v>0</v>
      </c>
      <c r="N41" s="249">
        <v>0</v>
      </c>
      <c r="O41" s="250">
        <v>0</v>
      </c>
      <c r="P41" s="250">
        <v>0</v>
      </c>
      <c r="Q41" s="251">
        <v>0</v>
      </c>
      <c r="R41" s="252">
        <v>0</v>
      </c>
      <c r="S41" s="253">
        <v>0</v>
      </c>
      <c r="T41" s="253">
        <v>0</v>
      </c>
      <c r="U41" s="254">
        <v>0</v>
      </c>
      <c r="V41" s="292">
        <v>0</v>
      </c>
      <c r="W41" s="256">
        <v>0</v>
      </c>
      <c r="X41" s="256">
        <v>0</v>
      </c>
      <c r="Y41" s="257">
        <v>0</v>
      </c>
      <c r="Z41" s="2">
        <f t="shared" si="22"/>
        <v>0</v>
      </c>
      <c r="AA41" s="58">
        <f t="shared" si="9"/>
        <v>0</v>
      </c>
      <c r="AB41" s="113" t="str">
        <f t="shared" si="2"/>
        <v/>
      </c>
      <c r="AC41" s="61"/>
      <c r="AE41" s="172">
        <v>26</v>
      </c>
      <c r="AF41" s="168">
        <f t="shared" si="21"/>
        <v>0</v>
      </c>
      <c r="AG41" s="152">
        <f t="shared" si="10"/>
        <v>0</v>
      </c>
      <c r="AH41" s="77">
        <f t="shared" si="11"/>
        <v>0</v>
      </c>
      <c r="AI41" s="77">
        <f t="shared" si="12"/>
        <v>0</v>
      </c>
      <c r="AJ41" s="78">
        <f t="shared" si="13"/>
        <v>0</v>
      </c>
      <c r="AK41" s="166">
        <f t="shared" si="3"/>
        <v>0</v>
      </c>
      <c r="AL41" s="62">
        <f t="shared" si="4"/>
        <v>0</v>
      </c>
      <c r="AM41" s="62">
        <f t="shared" si="5"/>
        <v>0</v>
      </c>
      <c r="AN41" s="129">
        <f t="shared" si="6"/>
        <v>0</v>
      </c>
      <c r="AO41" s="129">
        <f t="shared" si="7"/>
        <v>0</v>
      </c>
      <c r="AP41" s="329">
        <f t="shared" si="14"/>
        <v>0</v>
      </c>
      <c r="AQ41" s="330">
        <f t="shared" si="15"/>
        <v>0</v>
      </c>
      <c r="AR41" s="330">
        <f t="shared" si="16"/>
        <v>0</v>
      </c>
      <c r="AS41" s="330">
        <f t="shared" si="17"/>
        <v>0</v>
      </c>
      <c r="AT41" s="331">
        <f t="shared" si="18"/>
        <v>0</v>
      </c>
      <c r="AU41" s="132">
        <f t="shared" si="19"/>
        <v>0</v>
      </c>
      <c r="AV41" s="120"/>
      <c r="AW41" s="176">
        <f t="shared" si="20"/>
        <v>0</v>
      </c>
      <c r="AX41" s="344" t="str">
        <f t="shared" si="23"/>
        <v/>
      </c>
    </row>
    <row r="42" spans="1:50" s="1" customFormat="1" ht="13.5" customHeight="1" thickBot="1">
      <c r="A42" s="1">
        <v>27</v>
      </c>
      <c r="B42" s="20">
        <v>1</v>
      </c>
      <c r="C42" s="123"/>
      <c r="D42" s="126"/>
      <c r="E42" s="135" t="str">
        <f t="shared" si="8"/>
        <v/>
      </c>
      <c r="F42" s="288">
        <v>0</v>
      </c>
      <c r="G42" s="244">
        <v>0</v>
      </c>
      <c r="H42" s="244">
        <v>0</v>
      </c>
      <c r="I42" s="245">
        <v>0</v>
      </c>
      <c r="J42" s="289">
        <v>0</v>
      </c>
      <c r="K42" s="290">
        <v>0</v>
      </c>
      <c r="L42" s="290">
        <v>0</v>
      </c>
      <c r="M42" s="291">
        <v>0</v>
      </c>
      <c r="N42" s="249">
        <v>0</v>
      </c>
      <c r="O42" s="250">
        <v>0</v>
      </c>
      <c r="P42" s="250">
        <v>0</v>
      </c>
      <c r="Q42" s="251">
        <v>0</v>
      </c>
      <c r="R42" s="252">
        <v>0</v>
      </c>
      <c r="S42" s="253">
        <v>0</v>
      </c>
      <c r="T42" s="253">
        <v>0</v>
      </c>
      <c r="U42" s="254">
        <v>0</v>
      </c>
      <c r="V42" s="292">
        <v>0</v>
      </c>
      <c r="W42" s="256">
        <v>0</v>
      </c>
      <c r="X42" s="256">
        <v>0</v>
      </c>
      <c r="Y42" s="257">
        <v>0</v>
      </c>
      <c r="Z42" s="2">
        <f t="shared" si="22"/>
        <v>0</v>
      </c>
      <c r="AA42" s="58">
        <f t="shared" si="9"/>
        <v>0</v>
      </c>
      <c r="AB42" s="113" t="str">
        <f t="shared" si="2"/>
        <v/>
      </c>
      <c r="AC42" s="61"/>
      <c r="AE42" s="172">
        <v>27</v>
      </c>
      <c r="AF42" s="168">
        <f t="shared" si="21"/>
        <v>0</v>
      </c>
      <c r="AG42" s="152">
        <f t="shared" si="10"/>
        <v>0</v>
      </c>
      <c r="AH42" s="77">
        <f t="shared" si="11"/>
        <v>0</v>
      </c>
      <c r="AI42" s="77">
        <f t="shared" si="12"/>
        <v>0</v>
      </c>
      <c r="AJ42" s="78">
        <f t="shared" si="13"/>
        <v>0</v>
      </c>
      <c r="AK42" s="166">
        <f t="shared" si="3"/>
        <v>0</v>
      </c>
      <c r="AL42" s="62">
        <f t="shared" si="4"/>
        <v>0</v>
      </c>
      <c r="AM42" s="62">
        <f t="shared" si="5"/>
        <v>0</v>
      </c>
      <c r="AN42" s="129">
        <f t="shared" si="6"/>
        <v>0</v>
      </c>
      <c r="AO42" s="129">
        <f t="shared" si="7"/>
        <v>0</v>
      </c>
      <c r="AP42" s="329">
        <f t="shared" si="14"/>
        <v>0</v>
      </c>
      <c r="AQ42" s="330">
        <f t="shared" si="15"/>
        <v>0</v>
      </c>
      <c r="AR42" s="330">
        <f t="shared" si="16"/>
        <v>0</v>
      </c>
      <c r="AS42" s="330">
        <f t="shared" si="17"/>
        <v>0</v>
      </c>
      <c r="AT42" s="331">
        <f t="shared" si="18"/>
        <v>0</v>
      </c>
      <c r="AU42" s="132">
        <f t="shared" si="19"/>
        <v>0</v>
      </c>
      <c r="AV42" s="120"/>
      <c r="AW42" s="176">
        <f t="shared" si="20"/>
        <v>0</v>
      </c>
      <c r="AX42" s="344" t="str">
        <f t="shared" si="23"/>
        <v/>
      </c>
    </row>
    <row r="43" spans="1:50" s="1" customFormat="1" ht="13.5" customHeight="1" thickBot="1">
      <c r="A43" s="1">
        <v>28</v>
      </c>
      <c r="B43" s="20">
        <v>1</v>
      </c>
      <c r="C43" s="123"/>
      <c r="D43" s="126"/>
      <c r="E43" s="135" t="str">
        <f t="shared" si="8"/>
        <v/>
      </c>
      <c r="F43" s="288">
        <v>0</v>
      </c>
      <c r="G43" s="244">
        <v>0</v>
      </c>
      <c r="H43" s="244">
        <v>0</v>
      </c>
      <c r="I43" s="245">
        <v>0</v>
      </c>
      <c r="J43" s="289">
        <v>0</v>
      </c>
      <c r="K43" s="290">
        <v>0</v>
      </c>
      <c r="L43" s="290">
        <v>0</v>
      </c>
      <c r="M43" s="291">
        <v>0</v>
      </c>
      <c r="N43" s="249">
        <v>0</v>
      </c>
      <c r="O43" s="250">
        <v>0</v>
      </c>
      <c r="P43" s="250">
        <v>0</v>
      </c>
      <c r="Q43" s="251">
        <v>0</v>
      </c>
      <c r="R43" s="252">
        <v>0</v>
      </c>
      <c r="S43" s="253">
        <v>0</v>
      </c>
      <c r="T43" s="253">
        <v>0</v>
      </c>
      <c r="U43" s="254">
        <v>0</v>
      </c>
      <c r="V43" s="292">
        <v>0</v>
      </c>
      <c r="W43" s="256">
        <v>0</v>
      </c>
      <c r="X43" s="256">
        <v>0</v>
      </c>
      <c r="Y43" s="257">
        <v>0</v>
      </c>
      <c r="Z43" s="2">
        <f t="shared" si="22"/>
        <v>0</v>
      </c>
      <c r="AA43" s="58">
        <f t="shared" si="9"/>
        <v>0</v>
      </c>
      <c r="AB43" s="113" t="str">
        <f t="shared" si="2"/>
        <v/>
      </c>
      <c r="AC43" s="61"/>
      <c r="AE43" s="172">
        <v>28</v>
      </c>
      <c r="AF43" s="168">
        <f t="shared" si="21"/>
        <v>0</v>
      </c>
      <c r="AG43" s="152">
        <f t="shared" si="10"/>
        <v>0</v>
      </c>
      <c r="AH43" s="77">
        <f t="shared" si="11"/>
        <v>0</v>
      </c>
      <c r="AI43" s="77">
        <f t="shared" si="12"/>
        <v>0</v>
      </c>
      <c r="AJ43" s="78">
        <f t="shared" si="13"/>
        <v>0</v>
      </c>
      <c r="AK43" s="166">
        <f t="shared" si="3"/>
        <v>0</v>
      </c>
      <c r="AL43" s="62">
        <f t="shared" si="4"/>
        <v>0</v>
      </c>
      <c r="AM43" s="62">
        <f t="shared" si="5"/>
        <v>0</v>
      </c>
      <c r="AN43" s="129">
        <f t="shared" si="6"/>
        <v>0</v>
      </c>
      <c r="AO43" s="129">
        <f t="shared" si="7"/>
        <v>0</v>
      </c>
      <c r="AP43" s="329">
        <f t="shared" si="14"/>
        <v>0</v>
      </c>
      <c r="AQ43" s="330">
        <f t="shared" si="15"/>
        <v>0</v>
      </c>
      <c r="AR43" s="330">
        <f t="shared" si="16"/>
        <v>0</v>
      </c>
      <c r="AS43" s="330">
        <f t="shared" si="17"/>
        <v>0</v>
      </c>
      <c r="AT43" s="331">
        <f t="shared" si="18"/>
        <v>0</v>
      </c>
      <c r="AU43" s="132">
        <f t="shared" si="19"/>
        <v>0</v>
      </c>
      <c r="AV43" s="120"/>
      <c r="AW43" s="176">
        <f t="shared" si="20"/>
        <v>0</v>
      </c>
      <c r="AX43" s="344" t="str">
        <f t="shared" si="23"/>
        <v/>
      </c>
    </row>
    <row r="44" spans="1:50" s="1" customFormat="1" ht="13.5" customHeight="1" thickBot="1">
      <c r="A44" s="1">
        <v>29</v>
      </c>
      <c r="B44" s="20">
        <v>1</v>
      </c>
      <c r="C44" s="123"/>
      <c r="D44" s="126"/>
      <c r="E44" s="135" t="str">
        <f t="shared" si="8"/>
        <v/>
      </c>
      <c r="F44" s="288">
        <v>0</v>
      </c>
      <c r="G44" s="244">
        <v>0</v>
      </c>
      <c r="H44" s="244">
        <v>0</v>
      </c>
      <c r="I44" s="245">
        <v>0</v>
      </c>
      <c r="J44" s="289">
        <v>0</v>
      </c>
      <c r="K44" s="290">
        <v>0</v>
      </c>
      <c r="L44" s="290">
        <v>0</v>
      </c>
      <c r="M44" s="291">
        <v>0</v>
      </c>
      <c r="N44" s="249">
        <v>0</v>
      </c>
      <c r="O44" s="250">
        <v>0</v>
      </c>
      <c r="P44" s="250">
        <v>0</v>
      </c>
      <c r="Q44" s="251">
        <v>0</v>
      </c>
      <c r="R44" s="252">
        <v>0</v>
      </c>
      <c r="S44" s="253">
        <v>0</v>
      </c>
      <c r="T44" s="253">
        <v>0</v>
      </c>
      <c r="U44" s="254">
        <v>0</v>
      </c>
      <c r="V44" s="292">
        <v>0</v>
      </c>
      <c r="W44" s="256">
        <v>0</v>
      </c>
      <c r="X44" s="256">
        <v>0</v>
      </c>
      <c r="Y44" s="257">
        <v>0</v>
      </c>
      <c r="Z44" s="2">
        <f t="shared" si="22"/>
        <v>0</v>
      </c>
      <c r="AA44" s="58">
        <f t="shared" si="9"/>
        <v>0</v>
      </c>
      <c r="AB44" s="113" t="str">
        <f t="shared" si="2"/>
        <v/>
      </c>
      <c r="AC44" s="61"/>
      <c r="AE44" s="172">
        <v>29</v>
      </c>
      <c r="AF44" s="168">
        <f t="shared" si="21"/>
        <v>0</v>
      </c>
      <c r="AG44" s="152">
        <f t="shared" si="10"/>
        <v>0</v>
      </c>
      <c r="AH44" s="77">
        <f t="shared" si="11"/>
        <v>0</v>
      </c>
      <c r="AI44" s="77">
        <f t="shared" si="12"/>
        <v>0</v>
      </c>
      <c r="AJ44" s="78">
        <f t="shared" si="13"/>
        <v>0</v>
      </c>
      <c r="AK44" s="166">
        <f t="shared" si="3"/>
        <v>0</v>
      </c>
      <c r="AL44" s="62">
        <f t="shared" si="4"/>
        <v>0</v>
      </c>
      <c r="AM44" s="62">
        <f t="shared" si="5"/>
        <v>0</v>
      </c>
      <c r="AN44" s="129">
        <f t="shared" si="6"/>
        <v>0</v>
      </c>
      <c r="AO44" s="129">
        <f t="shared" si="7"/>
        <v>0</v>
      </c>
      <c r="AP44" s="329">
        <f t="shared" si="14"/>
        <v>0</v>
      </c>
      <c r="AQ44" s="330">
        <f t="shared" si="15"/>
        <v>0</v>
      </c>
      <c r="AR44" s="330">
        <f t="shared" si="16"/>
        <v>0</v>
      </c>
      <c r="AS44" s="330">
        <f t="shared" si="17"/>
        <v>0</v>
      </c>
      <c r="AT44" s="331">
        <f t="shared" si="18"/>
        <v>0</v>
      </c>
      <c r="AU44" s="159">
        <f t="shared" si="19"/>
        <v>0</v>
      </c>
      <c r="AV44" s="174"/>
      <c r="AW44" s="176">
        <f t="shared" si="20"/>
        <v>0</v>
      </c>
      <c r="AX44" s="344" t="str">
        <f t="shared" si="23"/>
        <v/>
      </c>
    </row>
    <row r="45" spans="1:50" s="1" customFormat="1" ht="13.5" customHeight="1" thickBot="1">
      <c r="A45" s="1">
        <v>30</v>
      </c>
      <c r="B45" s="20">
        <v>1</v>
      </c>
      <c r="C45" s="124"/>
      <c r="D45" s="127"/>
      <c r="E45" s="134" t="str">
        <f t="shared" si="8"/>
        <v/>
      </c>
      <c r="F45" s="293">
        <v>0</v>
      </c>
      <c r="G45" s="294">
        <v>0</v>
      </c>
      <c r="H45" s="294">
        <v>0</v>
      </c>
      <c r="I45" s="295">
        <v>0</v>
      </c>
      <c r="J45" s="296">
        <v>0</v>
      </c>
      <c r="K45" s="297">
        <v>0</v>
      </c>
      <c r="L45" s="297">
        <v>0</v>
      </c>
      <c r="M45" s="298">
        <v>0</v>
      </c>
      <c r="N45" s="299">
        <v>0</v>
      </c>
      <c r="O45" s="300">
        <v>0</v>
      </c>
      <c r="P45" s="300">
        <v>0</v>
      </c>
      <c r="Q45" s="301">
        <v>0</v>
      </c>
      <c r="R45" s="302">
        <v>0</v>
      </c>
      <c r="S45" s="303">
        <v>0</v>
      </c>
      <c r="T45" s="303">
        <v>0</v>
      </c>
      <c r="U45" s="304">
        <v>0</v>
      </c>
      <c r="V45" s="305">
        <v>0</v>
      </c>
      <c r="W45" s="306">
        <v>0</v>
      </c>
      <c r="X45" s="306">
        <v>0</v>
      </c>
      <c r="Y45" s="307">
        <v>0</v>
      </c>
      <c r="Z45" s="2">
        <f t="shared" si="22"/>
        <v>0</v>
      </c>
      <c r="AA45" s="58">
        <f t="shared" si="9"/>
        <v>0</v>
      </c>
      <c r="AB45" s="113" t="str">
        <f t="shared" si="2"/>
        <v/>
      </c>
      <c r="AC45" s="61"/>
      <c r="AE45" s="173">
        <v>30</v>
      </c>
      <c r="AF45" s="170">
        <f t="shared" si="21"/>
        <v>0</v>
      </c>
      <c r="AG45" s="154">
        <f t="shared" si="10"/>
        <v>0</v>
      </c>
      <c r="AH45" s="79">
        <f t="shared" si="11"/>
        <v>0</v>
      </c>
      <c r="AI45" s="79">
        <f t="shared" si="12"/>
        <v>0</v>
      </c>
      <c r="AJ45" s="80">
        <f t="shared" si="13"/>
        <v>0</v>
      </c>
      <c r="AK45" s="167">
        <f t="shared" si="3"/>
        <v>0</v>
      </c>
      <c r="AL45" s="63">
        <f t="shared" si="4"/>
        <v>0</v>
      </c>
      <c r="AM45" s="63">
        <f t="shared" si="5"/>
        <v>0</v>
      </c>
      <c r="AN45" s="130">
        <f t="shared" si="6"/>
        <v>0</v>
      </c>
      <c r="AO45" s="130">
        <f t="shared" si="7"/>
        <v>0</v>
      </c>
      <c r="AP45" s="340">
        <f t="shared" si="14"/>
        <v>0</v>
      </c>
      <c r="AQ45" s="341">
        <f t="shared" si="15"/>
        <v>0</v>
      </c>
      <c r="AR45" s="341">
        <f t="shared" si="16"/>
        <v>0</v>
      </c>
      <c r="AS45" s="341">
        <f t="shared" si="17"/>
        <v>0</v>
      </c>
      <c r="AT45" s="342">
        <f t="shared" si="18"/>
        <v>0</v>
      </c>
      <c r="AU45" s="128">
        <f t="shared" si="19"/>
        <v>0</v>
      </c>
      <c r="AV45" s="118"/>
      <c r="AW45" s="177">
        <f t="shared" si="20"/>
        <v>0</v>
      </c>
      <c r="AX45" s="345" t="str">
        <f t="shared" si="23"/>
        <v/>
      </c>
    </row>
    <row r="46" spans="1:50" ht="13.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60"/>
      <c r="AC46" s="64"/>
      <c r="AF46" s="64"/>
      <c r="AG46" s="65"/>
      <c r="AH46" s="65"/>
      <c r="AI46" s="65"/>
      <c r="AJ46" s="65"/>
      <c r="AK46" s="66"/>
      <c r="AL46" s="66"/>
      <c r="AM46" s="66"/>
      <c r="AN46" s="66"/>
    </row>
    <row r="47" spans="1:50" ht="13.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60"/>
      <c r="AC47" s="64"/>
      <c r="AF47" s="64"/>
      <c r="AG47" s="65"/>
      <c r="AH47" s="65"/>
      <c r="AI47" s="65"/>
      <c r="AJ47" s="65"/>
      <c r="AK47" s="66"/>
      <c r="AL47" s="66"/>
      <c r="AM47" s="66"/>
      <c r="AN47" s="66"/>
    </row>
    <row r="48" spans="1:50" ht="13.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0"/>
      <c r="AC48" s="64"/>
      <c r="AF48" s="64"/>
      <c r="AG48" s="65"/>
      <c r="AH48" s="65"/>
      <c r="AI48" s="65"/>
      <c r="AJ48" s="65"/>
      <c r="AK48" s="66"/>
      <c r="AL48" s="66"/>
      <c r="AM48" s="66"/>
      <c r="AN48" s="66"/>
    </row>
    <row r="49" spans="2:40" ht="13.5" customHeight="1" thickBo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0"/>
      <c r="AC49" s="60"/>
      <c r="AF49" s="60"/>
      <c r="AG49" s="66"/>
      <c r="AH49" s="66"/>
      <c r="AI49" s="66"/>
      <c r="AJ49" s="66"/>
      <c r="AK49" s="66"/>
      <c r="AL49" s="66"/>
      <c r="AM49" s="66"/>
      <c r="AN49" s="66"/>
    </row>
    <row r="50" spans="2:40" ht="13.5" customHeight="1" thickBot="1">
      <c r="C50" s="373" t="s">
        <v>35</v>
      </c>
      <c r="D50" s="374"/>
      <c r="E50" s="375"/>
      <c r="F50" s="49">
        <v>1</v>
      </c>
      <c r="G50" s="33">
        <v>2</v>
      </c>
      <c r="H50" s="33">
        <v>3</v>
      </c>
      <c r="I50" s="34">
        <v>4</v>
      </c>
      <c r="J50" s="49">
        <v>5</v>
      </c>
      <c r="K50" s="33">
        <v>6</v>
      </c>
      <c r="L50" s="33">
        <v>7</v>
      </c>
      <c r="M50" s="34">
        <v>8</v>
      </c>
      <c r="N50" s="49">
        <v>9</v>
      </c>
      <c r="O50" s="33">
        <v>10</v>
      </c>
      <c r="P50" s="33">
        <v>11</v>
      </c>
      <c r="Q50" s="34">
        <v>12</v>
      </c>
      <c r="R50" s="49">
        <v>13</v>
      </c>
      <c r="S50" s="33">
        <v>14</v>
      </c>
      <c r="T50" s="33">
        <v>15</v>
      </c>
      <c r="U50" s="34">
        <v>16</v>
      </c>
      <c r="V50" s="54">
        <v>17</v>
      </c>
      <c r="W50" s="54">
        <v>18</v>
      </c>
      <c r="X50" s="54">
        <v>19</v>
      </c>
      <c r="Y50" s="54">
        <v>20</v>
      </c>
      <c r="Z50" s="76" t="s">
        <v>36</v>
      </c>
      <c r="AA50" s="1"/>
      <c r="AB50" s="60"/>
      <c r="AC50" s="60"/>
      <c r="AK50" s="66"/>
      <c r="AL50" s="66"/>
      <c r="AM50" s="66"/>
      <c r="AN50" s="66"/>
    </row>
    <row r="51" spans="2:40" ht="13.5" customHeight="1">
      <c r="C51" s="376" t="s">
        <v>37</v>
      </c>
      <c r="D51" s="377"/>
      <c r="E51" s="378"/>
      <c r="F51" s="227">
        <f>F12*$K$63</f>
        <v>264</v>
      </c>
      <c r="G51" s="228">
        <f t="shared" ref="G51:U51" si="24">G12*$K$63</f>
        <v>264</v>
      </c>
      <c r="H51" s="228">
        <f t="shared" si="24"/>
        <v>264</v>
      </c>
      <c r="I51" s="229">
        <f t="shared" si="24"/>
        <v>264</v>
      </c>
      <c r="J51" s="91">
        <f t="shared" si="24"/>
        <v>0</v>
      </c>
      <c r="K51" s="92">
        <f t="shared" si="24"/>
        <v>0</v>
      </c>
      <c r="L51" s="92">
        <f t="shared" si="24"/>
        <v>0</v>
      </c>
      <c r="M51" s="93">
        <f t="shared" si="24"/>
        <v>0</v>
      </c>
      <c r="N51" s="100">
        <f t="shared" si="24"/>
        <v>0</v>
      </c>
      <c r="O51" s="101">
        <f t="shared" si="24"/>
        <v>0</v>
      </c>
      <c r="P51" s="101">
        <f t="shared" si="24"/>
        <v>0</v>
      </c>
      <c r="Q51" s="102">
        <f t="shared" si="24"/>
        <v>0</v>
      </c>
      <c r="R51" s="185">
        <f t="shared" si="24"/>
        <v>0</v>
      </c>
      <c r="S51" s="186">
        <f t="shared" si="24"/>
        <v>0</v>
      </c>
      <c r="T51" s="186">
        <f t="shared" si="24"/>
        <v>0</v>
      </c>
      <c r="U51" s="187">
        <f t="shared" si="24"/>
        <v>0</v>
      </c>
      <c r="V51" s="146">
        <f>V12*$K$63</f>
        <v>0</v>
      </c>
      <c r="W51" s="147">
        <f>W12*$K$63</f>
        <v>0</v>
      </c>
      <c r="X51" s="147">
        <f>X12*$K$63</f>
        <v>0</v>
      </c>
      <c r="Y51" s="204">
        <f>Y12*$K$63</f>
        <v>0</v>
      </c>
      <c r="Z51" s="71">
        <f>SUM(F51:Y51)</f>
        <v>1056</v>
      </c>
      <c r="AA51" s="44"/>
      <c r="AB51" s="44"/>
      <c r="AC51" s="44"/>
      <c r="AD51" s="72"/>
      <c r="AE51" s="72"/>
      <c r="AK51" s="66"/>
      <c r="AL51" s="66"/>
      <c r="AM51" s="66"/>
      <c r="AN51" s="66"/>
    </row>
    <row r="52" spans="2:40" ht="13.5" customHeight="1">
      <c r="C52" s="379" t="s">
        <v>38</v>
      </c>
      <c r="D52" s="380"/>
      <c r="E52" s="381"/>
      <c r="F52" s="230">
        <f t="shared" ref="F52:Y52" si="25">SUM(F16:F45)</f>
        <v>178</v>
      </c>
      <c r="G52" s="215">
        <f t="shared" si="25"/>
        <v>187</v>
      </c>
      <c r="H52" s="215">
        <f t="shared" si="25"/>
        <v>203</v>
      </c>
      <c r="I52" s="231">
        <f t="shared" si="25"/>
        <v>151</v>
      </c>
      <c r="J52" s="94">
        <f t="shared" si="25"/>
        <v>0</v>
      </c>
      <c r="K52" s="95">
        <f t="shared" si="25"/>
        <v>0</v>
      </c>
      <c r="L52" s="95">
        <f t="shared" si="25"/>
        <v>0</v>
      </c>
      <c r="M52" s="96">
        <f t="shared" si="25"/>
        <v>0</v>
      </c>
      <c r="N52" s="103">
        <f t="shared" si="25"/>
        <v>0</v>
      </c>
      <c r="O52" s="104">
        <f t="shared" si="25"/>
        <v>0</v>
      </c>
      <c r="P52" s="104">
        <f t="shared" si="25"/>
        <v>0</v>
      </c>
      <c r="Q52" s="105">
        <f t="shared" si="25"/>
        <v>0</v>
      </c>
      <c r="R52" s="188">
        <f t="shared" si="25"/>
        <v>0</v>
      </c>
      <c r="S52" s="189">
        <f t="shared" si="25"/>
        <v>0</v>
      </c>
      <c r="T52" s="189">
        <f t="shared" si="25"/>
        <v>0</v>
      </c>
      <c r="U52" s="190">
        <f t="shared" si="25"/>
        <v>0</v>
      </c>
      <c r="V52" s="148">
        <f t="shared" si="25"/>
        <v>0</v>
      </c>
      <c r="W52" s="149">
        <f t="shared" si="25"/>
        <v>0</v>
      </c>
      <c r="X52" s="149">
        <f t="shared" si="25"/>
        <v>0</v>
      </c>
      <c r="Y52" s="205">
        <f t="shared" si="25"/>
        <v>0</v>
      </c>
      <c r="Z52" s="55">
        <f>SUM(F52:Y52)</f>
        <v>719</v>
      </c>
      <c r="AA52" s="44"/>
      <c r="AB52" s="44"/>
      <c r="AC52" s="44"/>
      <c r="AD52" s="72"/>
      <c r="AE52" s="72"/>
      <c r="AK52" s="66"/>
      <c r="AL52" s="66"/>
      <c r="AM52" s="66"/>
      <c r="AN52" s="66"/>
    </row>
    <row r="53" spans="2:40" ht="13.5" customHeight="1" thickBot="1">
      <c r="C53" s="362" t="s">
        <v>39</v>
      </c>
      <c r="D53" s="363"/>
      <c r="E53" s="364"/>
      <c r="F53" s="232">
        <f>IF(F51&lt;&gt;0,100*F52/F51,0)</f>
        <v>67.424242424242422</v>
      </c>
      <c r="G53" s="233">
        <f t="shared" ref="G53:Z53" si="26">IF(G51&lt;&gt;0,100*G52/G51,0)</f>
        <v>70.833333333333329</v>
      </c>
      <c r="H53" s="233">
        <f t="shared" si="26"/>
        <v>76.893939393939391</v>
      </c>
      <c r="I53" s="234">
        <f t="shared" si="26"/>
        <v>57.196969696969695</v>
      </c>
      <c r="J53" s="97">
        <f t="shared" si="26"/>
        <v>0</v>
      </c>
      <c r="K53" s="98">
        <f t="shared" si="26"/>
        <v>0</v>
      </c>
      <c r="L53" s="98">
        <f t="shared" si="26"/>
        <v>0</v>
      </c>
      <c r="M53" s="99">
        <f t="shared" si="26"/>
        <v>0</v>
      </c>
      <c r="N53" s="106">
        <f t="shared" si="26"/>
        <v>0</v>
      </c>
      <c r="O53" s="107">
        <f t="shared" si="26"/>
        <v>0</v>
      </c>
      <c r="P53" s="107">
        <f t="shared" si="26"/>
        <v>0</v>
      </c>
      <c r="Q53" s="108">
        <f t="shared" si="26"/>
        <v>0</v>
      </c>
      <c r="R53" s="191">
        <f t="shared" si="26"/>
        <v>0</v>
      </c>
      <c r="S53" s="192">
        <f t="shared" si="26"/>
        <v>0</v>
      </c>
      <c r="T53" s="192">
        <f t="shared" si="26"/>
        <v>0</v>
      </c>
      <c r="U53" s="193">
        <f t="shared" si="26"/>
        <v>0</v>
      </c>
      <c r="V53" s="150">
        <f t="shared" si="26"/>
        <v>0</v>
      </c>
      <c r="W53" s="151">
        <f t="shared" si="26"/>
        <v>0</v>
      </c>
      <c r="X53" s="151">
        <f t="shared" si="26"/>
        <v>0</v>
      </c>
      <c r="Y53" s="206">
        <f>IF(Y51&lt;&gt;0,100*Y52/Y51,0)</f>
        <v>0</v>
      </c>
      <c r="Z53" s="50">
        <f t="shared" si="26"/>
        <v>68.087121212121218</v>
      </c>
      <c r="AA53" s="44"/>
      <c r="AB53" s="44"/>
      <c r="AC53" s="44"/>
      <c r="AD53" s="72"/>
      <c r="AE53" s="72"/>
      <c r="AK53" s="66"/>
      <c r="AL53" s="66"/>
      <c r="AM53" s="66"/>
      <c r="AN53" s="66"/>
    </row>
    <row r="54" spans="2:40" ht="13.5" customHeight="1" thickBot="1">
      <c r="C54" s="382" t="s">
        <v>84</v>
      </c>
      <c r="D54" s="383"/>
      <c r="E54" s="384"/>
      <c r="F54" s="388">
        <f>IF(SUM(F51:I51)&gt;0,SUM(F52:I52)/SUM(F51:I51),0)</f>
        <v>0.68087121212121215</v>
      </c>
      <c r="G54" s="389"/>
      <c r="H54" s="389"/>
      <c r="I54" s="390"/>
      <c r="J54" s="359">
        <f>IF(SUM(J51:M51)&gt;0,SUM(J52:M52)/SUM(J51:M51),0)</f>
        <v>0</v>
      </c>
      <c r="K54" s="360"/>
      <c r="L54" s="360"/>
      <c r="M54" s="361"/>
      <c r="N54" s="397">
        <f>IF(SUM(N51:Q51)&gt;0,SUM(N52:Q52)/SUM(N51:Q51),0)</f>
        <v>0</v>
      </c>
      <c r="O54" s="398"/>
      <c r="P54" s="398"/>
      <c r="Q54" s="399"/>
      <c r="R54" s="400">
        <f>IF(SUM(R51:U51)&gt;0,SUM(R52:U52)/SUM(R51:U51),0)</f>
        <v>0</v>
      </c>
      <c r="S54" s="401"/>
      <c r="T54" s="401"/>
      <c r="U54" s="402"/>
      <c r="V54" s="391">
        <f>IF(SUM(V51:Y51)&gt;0,SUM(V52:Y52)/SUM(V51:Y51),0)</f>
        <v>0</v>
      </c>
      <c r="W54" s="392"/>
      <c r="X54" s="392"/>
      <c r="Y54" s="393"/>
      <c r="Z54" s="179"/>
      <c r="AA54" s="44"/>
      <c r="AB54" s="44"/>
      <c r="AC54" s="44"/>
      <c r="AD54" s="72"/>
      <c r="AE54" s="72"/>
      <c r="AK54" s="66"/>
      <c r="AL54" s="66"/>
      <c r="AM54" s="66"/>
      <c r="AN54" s="66"/>
    </row>
    <row r="55" spans="2:40" ht="13.5" customHeight="1">
      <c r="B55" s="24"/>
      <c r="C55" s="48"/>
      <c r="D55" s="14"/>
      <c r="E55" s="25"/>
      <c r="F55" s="41"/>
      <c r="G55" s="13"/>
      <c r="H55" s="13"/>
      <c r="I55" s="13"/>
      <c r="J55" s="42"/>
      <c r="K55" s="41"/>
      <c r="L55" s="13"/>
      <c r="M55" s="14"/>
      <c r="N55" s="14"/>
      <c r="O55" s="14"/>
      <c r="P55" s="14"/>
      <c r="Q55" s="14"/>
      <c r="R55" s="14"/>
      <c r="S55" s="14"/>
      <c r="T55" s="14"/>
      <c r="U55" s="13"/>
      <c r="V55" s="13"/>
      <c r="W55" s="13"/>
      <c r="X55" s="13"/>
      <c r="Y55" s="13"/>
      <c r="Z55" s="14"/>
      <c r="AA55" s="14"/>
      <c r="AB55" s="67"/>
      <c r="AC55" s="67"/>
      <c r="AF55" s="67"/>
      <c r="AG55" s="68"/>
      <c r="AH55" s="68"/>
      <c r="AI55" s="68"/>
      <c r="AJ55" s="66"/>
      <c r="AK55" s="66"/>
      <c r="AL55" s="66"/>
      <c r="AM55" s="66"/>
      <c r="AN55" s="66"/>
    </row>
    <row r="56" spans="2:40" ht="13.5" customHeight="1" thickBot="1">
      <c r="B56" s="24" t="s">
        <v>12</v>
      </c>
      <c r="C56" s="14"/>
      <c r="D56" s="14"/>
      <c r="E56" s="14"/>
      <c r="F56" s="41"/>
      <c r="G56" s="13"/>
      <c r="H56" s="13"/>
      <c r="I56" s="13"/>
      <c r="J56" s="13"/>
      <c r="K56" s="41" t="s">
        <v>12</v>
      </c>
      <c r="L56" s="13" t="s">
        <v>12</v>
      </c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23"/>
    </row>
    <row r="57" spans="2:40" ht="13.5" customHeight="1">
      <c r="B57" s="24" t="s">
        <v>12</v>
      </c>
      <c r="C57" s="235" t="s">
        <v>20</v>
      </c>
      <c r="D57" s="353"/>
      <c r="E57" s="354"/>
      <c r="F57" s="354"/>
      <c r="G57" s="355"/>
      <c r="H57" s="14"/>
      <c r="I57" s="14"/>
      <c r="J57" s="32">
        <v>1</v>
      </c>
      <c r="K57" s="10">
        <f>COUNTIF($AB$16:$AB$45,J57)</f>
        <v>3</v>
      </c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AA57" s="51"/>
      <c r="AB57" s="51"/>
      <c r="AC57" s="51"/>
      <c r="AD57" s="51"/>
      <c r="AE57" s="51"/>
    </row>
    <row r="58" spans="2:40" ht="13.5" customHeight="1">
      <c r="B58" s="24" t="s">
        <v>12</v>
      </c>
      <c r="C58" s="236" t="s">
        <v>19</v>
      </c>
      <c r="D58" s="350"/>
      <c r="E58" s="351"/>
      <c r="F58" s="351"/>
      <c r="G58" s="352"/>
      <c r="H58" s="14"/>
      <c r="I58" s="14"/>
      <c r="J58" s="11">
        <v>2</v>
      </c>
      <c r="K58" s="12">
        <f>COUNTIF($AB$16:$AB$45,J58)</f>
        <v>5</v>
      </c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AA58" s="52"/>
      <c r="AB58" s="52"/>
      <c r="AC58" s="52"/>
      <c r="AD58" s="52"/>
      <c r="AE58" s="52"/>
    </row>
    <row r="59" spans="2:40" ht="13.5" customHeight="1">
      <c r="B59" s="24" t="s">
        <v>12</v>
      </c>
      <c r="C59" s="236" t="s">
        <v>21</v>
      </c>
      <c r="D59" s="350"/>
      <c r="E59" s="351"/>
      <c r="F59" s="351"/>
      <c r="G59" s="352"/>
      <c r="H59" s="14"/>
      <c r="I59" s="14"/>
      <c r="J59" s="11">
        <v>3</v>
      </c>
      <c r="K59" s="12">
        <f>COUNTIF($AB$16:$AB$45,J59)</f>
        <v>6</v>
      </c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AA59" s="52"/>
      <c r="AB59" s="52"/>
      <c r="AC59" s="52"/>
      <c r="AD59" s="52"/>
      <c r="AE59" s="52"/>
    </row>
    <row r="60" spans="2:40" ht="13.5" customHeight="1" thickBot="1">
      <c r="B60" s="24" t="s">
        <v>12</v>
      </c>
      <c r="C60" s="237" t="s">
        <v>22</v>
      </c>
      <c r="D60" s="370"/>
      <c r="E60" s="371"/>
      <c r="F60" s="371"/>
      <c r="G60" s="372"/>
      <c r="H60" s="1"/>
      <c r="I60" s="1"/>
      <c r="J60" s="11">
        <v>4</v>
      </c>
      <c r="K60" s="12">
        <f>COUNTIF($AB$16:$AB$45,J60)</f>
        <v>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AA60" s="52"/>
      <c r="AB60" s="52"/>
      <c r="AC60" s="52"/>
      <c r="AD60" s="52"/>
      <c r="AE60" s="52"/>
    </row>
    <row r="61" spans="2:40" ht="13.5" customHeight="1" thickBot="1">
      <c r="B61" s="24" t="s">
        <v>12</v>
      </c>
      <c r="C61" s="197" t="s">
        <v>23</v>
      </c>
      <c r="D61" s="353"/>
      <c r="E61" s="354"/>
      <c r="F61" s="354"/>
      <c r="G61" s="355"/>
      <c r="H61" s="1"/>
      <c r="I61" s="1"/>
      <c r="J61" s="180">
        <v>5</v>
      </c>
      <c r="K61" s="181">
        <f>COUNTIF($AB$16:$AB$45,J61)</f>
        <v>3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AA61" s="51"/>
      <c r="AB61" s="51"/>
      <c r="AC61" s="51"/>
      <c r="AD61" s="51"/>
      <c r="AE61" s="51"/>
    </row>
    <row r="62" spans="2:40" ht="13.5" customHeight="1">
      <c r="B62" s="24" t="s">
        <v>12</v>
      </c>
      <c r="C62" s="198" t="s">
        <v>24</v>
      </c>
      <c r="D62" s="350"/>
      <c r="E62" s="351"/>
      <c r="F62" s="351"/>
      <c r="G62" s="352"/>
      <c r="H62" s="1"/>
      <c r="I62" s="1"/>
      <c r="J62" s="238" t="s">
        <v>9</v>
      </c>
      <c r="K62" s="239">
        <f>IF($K$63&lt;&gt;0,AVERAGE(AB16:AB45),0)</f>
        <v>3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AA62" s="52"/>
      <c r="AB62" s="52"/>
      <c r="AC62" s="52"/>
      <c r="AD62" s="52"/>
      <c r="AE62" s="52"/>
      <c r="AF62" s="52"/>
      <c r="AG62" s="52"/>
      <c r="AH62" s="52"/>
    </row>
    <row r="63" spans="2:40" ht="13.5" customHeight="1" thickBot="1">
      <c r="B63" s="24" t="s">
        <v>12</v>
      </c>
      <c r="C63" s="198" t="s">
        <v>25</v>
      </c>
      <c r="D63" s="350"/>
      <c r="E63" s="351"/>
      <c r="F63" s="351"/>
      <c r="G63" s="352"/>
      <c r="J63" s="240" t="s">
        <v>16</v>
      </c>
      <c r="K63" s="241">
        <f>COUNT(AB16:AB45)</f>
        <v>22</v>
      </c>
      <c r="AA63" s="53"/>
      <c r="AB63" s="53"/>
      <c r="AC63" s="53"/>
      <c r="AD63" s="53"/>
      <c r="AE63" s="53"/>
      <c r="AF63" s="53"/>
      <c r="AG63" s="53"/>
      <c r="AH63" s="53"/>
    </row>
    <row r="64" spans="2:40" ht="13.5" customHeight="1" thickBot="1">
      <c r="B64" s="24" t="s">
        <v>12</v>
      </c>
      <c r="C64" s="199" t="s">
        <v>26</v>
      </c>
      <c r="D64" s="370"/>
      <c r="E64" s="371"/>
      <c r="F64" s="371"/>
      <c r="G64" s="372"/>
      <c r="J64" s="25"/>
      <c r="AA64" s="53"/>
      <c r="AB64" s="53"/>
      <c r="AC64" s="53"/>
      <c r="AD64" s="53"/>
      <c r="AE64" s="53"/>
      <c r="AF64" s="53"/>
      <c r="AG64" s="53"/>
      <c r="AH64" s="53"/>
    </row>
    <row r="65" spans="1:34" ht="13.5" customHeight="1">
      <c r="B65" s="24" t="s">
        <v>12</v>
      </c>
      <c r="C65" s="194" t="s">
        <v>27</v>
      </c>
      <c r="D65" s="353"/>
      <c r="E65" s="354"/>
      <c r="F65" s="354"/>
      <c r="G65" s="355"/>
      <c r="J65" s="1"/>
      <c r="AA65" s="53"/>
      <c r="AB65" s="53"/>
      <c r="AC65" s="53"/>
      <c r="AD65" s="53"/>
      <c r="AE65" s="53"/>
      <c r="AF65" s="53"/>
      <c r="AG65" s="53"/>
      <c r="AH65" s="53"/>
    </row>
    <row r="66" spans="1:34" ht="13.5" customHeight="1">
      <c r="B66" s="24" t="s">
        <v>12</v>
      </c>
      <c r="C66" s="195" t="s">
        <v>28</v>
      </c>
      <c r="D66" s="350"/>
      <c r="E66" s="351"/>
      <c r="F66" s="351"/>
      <c r="G66" s="352"/>
      <c r="J66" s="1"/>
      <c r="AA66" s="53"/>
      <c r="AB66" s="53"/>
      <c r="AC66" s="53"/>
      <c r="AD66" s="53"/>
      <c r="AE66" s="53"/>
      <c r="AF66" s="53"/>
      <c r="AG66" s="53"/>
      <c r="AH66" s="53"/>
    </row>
    <row r="67" spans="1:34" ht="13.5" customHeight="1">
      <c r="B67" s="24" t="s">
        <v>12</v>
      </c>
      <c r="C67" s="195" t="s">
        <v>29</v>
      </c>
      <c r="D67" s="385"/>
      <c r="E67" s="386"/>
      <c r="F67" s="386"/>
      <c r="G67" s="387"/>
      <c r="J67" s="1"/>
      <c r="AA67" s="53"/>
      <c r="AB67" s="53"/>
      <c r="AC67" s="53"/>
      <c r="AD67" s="53"/>
      <c r="AE67" s="53"/>
      <c r="AF67" s="53"/>
      <c r="AG67" s="53"/>
      <c r="AH67" s="53"/>
    </row>
    <row r="68" spans="1:34" ht="13.5" customHeight="1" thickBot="1">
      <c r="B68" s="23"/>
      <c r="C68" s="196" t="s">
        <v>30</v>
      </c>
      <c r="D68" s="370"/>
      <c r="E68" s="371"/>
      <c r="F68" s="371"/>
      <c r="G68" s="372"/>
      <c r="J68" s="1"/>
      <c r="AA68" s="53"/>
      <c r="AB68" s="53"/>
      <c r="AC68" s="53"/>
      <c r="AD68" s="53"/>
      <c r="AE68" s="53"/>
      <c r="AF68" s="53"/>
      <c r="AG68" s="53"/>
      <c r="AH68" s="53"/>
    </row>
    <row r="69" spans="1:34" ht="13.5" customHeight="1">
      <c r="B69" s="23"/>
      <c r="C69" s="200" t="s">
        <v>40</v>
      </c>
      <c r="D69" s="353"/>
      <c r="E69" s="354"/>
      <c r="F69" s="354"/>
      <c r="G69" s="355"/>
      <c r="J69" s="1"/>
      <c r="AA69" s="53"/>
      <c r="AB69" s="53"/>
      <c r="AC69" s="53"/>
      <c r="AD69" s="53"/>
      <c r="AE69" s="53"/>
      <c r="AF69" s="53"/>
      <c r="AG69" s="53"/>
      <c r="AH69" s="53"/>
    </row>
    <row r="70" spans="1:34" ht="13.5" customHeight="1">
      <c r="B70" s="23"/>
      <c r="C70" s="201" t="s">
        <v>41</v>
      </c>
      <c r="D70" s="350"/>
      <c r="E70" s="351"/>
      <c r="F70" s="351"/>
      <c r="G70" s="352"/>
      <c r="AA70" s="53"/>
      <c r="AB70" s="53"/>
      <c r="AC70" s="53"/>
      <c r="AD70" s="53"/>
      <c r="AE70" s="53"/>
      <c r="AF70" s="53"/>
      <c r="AG70" s="53"/>
      <c r="AH70" s="53"/>
    </row>
    <row r="71" spans="1:34" ht="13.5" customHeight="1">
      <c r="B71" s="23"/>
      <c r="C71" s="201" t="s">
        <v>42</v>
      </c>
      <c r="D71" s="350"/>
      <c r="E71" s="351"/>
      <c r="F71" s="351"/>
      <c r="G71" s="352"/>
      <c r="AA71" s="53"/>
      <c r="AB71" s="53"/>
      <c r="AC71" s="53"/>
      <c r="AD71" s="53"/>
      <c r="AE71" s="53"/>
      <c r="AF71" s="53"/>
      <c r="AG71" s="53"/>
      <c r="AH71" s="53"/>
    </row>
    <row r="72" spans="1:34" ht="13.5" customHeight="1" thickBot="1">
      <c r="C72" s="202" t="s">
        <v>43</v>
      </c>
      <c r="D72" s="370"/>
      <c r="E72" s="371"/>
      <c r="F72" s="371"/>
      <c r="G72" s="372"/>
      <c r="AA72" s="57"/>
      <c r="AB72" s="57"/>
      <c r="AC72" s="57"/>
      <c r="AD72" s="57"/>
      <c r="AE72" s="57"/>
      <c r="AF72" s="57"/>
      <c r="AG72" s="57"/>
      <c r="AH72" s="57"/>
    </row>
    <row r="73" spans="1:34" ht="13.5" customHeight="1" thickBot="1">
      <c r="B73" s="43"/>
      <c r="C73" s="367" t="s">
        <v>31</v>
      </c>
      <c r="D73" s="368"/>
      <c r="E73" s="368"/>
      <c r="F73" s="368"/>
      <c r="G73" s="369"/>
      <c r="AA73" s="57"/>
      <c r="AB73" s="57"/>
      <c r="AC73" s="57"/>
      <c r="AD73" s="57"/>
      <c r="AE73" s="57"/>
      <c r="AF73" s="57"/>
      <c r="AG73" s="57"/>
      <c r="AH73" s="57"/>
    </row>
    <row r="74" spans="1:34" ht="13.5" customHeight="1">
      <c r="A74" s="43"/>
      <c r="B74" s="43"/>
      <c r="AA74" s="57"/>
      <c r="AB74" s="57"/>
      <c r="AC74" s="57"/>
      <c r="AD74" s="57"/>
      <c r="AE74" s="57"/>
      <c r="AF74" s="57"/>
      <c r="AG74" s="57"/>
      <c r="AH74" s="57"/>
    </row>
    <row r="75" spans="1:34" ht="13.5" customHeight="1">
      <c r="A75" s="43"/>
      <c r="B75" s="43"/>
      <c r="C75" s="155" t="s">
        <v>74</v>
      </c>
      <c r="H75" s="43"/>
      <c r="I75" s="43"/>
      <c r="J75" s="43"/>
    </row>
    <row r="76" spans="1:34" ht="13.5" customHeight="1">
      <c r="A76" s="43"/>
      <c r="B76" s="43"/>
    </row>
    <row r="77" spans="1:34" ht="13.5" customHeight="1">
      <c r="A77" s="43"/>
      <c r="B77" s="43"/>
      <c r="C77" t="s">
        <v>71</v>
      </c>
    </row>
    <row r="78" spans="1:34" ht="13.5" customHeight="1">
      <c r="A78" s="43"/>
      <c r="B78" s="43"/>
      <c r="C78" t="s">
        <v>72</v>
      </c>
    </row>
    <row r="79" spans="1:34" ht="13.5" customHeight="1">
      <c r="A79" s="43"/>
      <c r="B79" s="43"/>
      <c r="C79" s="56" t="s">
        <v>77</v>
      </c>
    </row>
    <row r="80" spans="1:34" ht="13.5" customHeight="1">
      <c r="A80" s="43"/>
      <c r="B80" s="43"/>
      <c r="C80" s="35" t="s">
        <v>73</v>
      </c>
    </row>
    <row r="81" spans="1:14" ht="13.5" customHeight="1">
      <c r="A81" s="43"/>
      <c r="B81" s="140"/>
      <c r="C81" s="156" t="s">
        <v>66</v>
      </c>
      <c r="D81" s="156"/>
      <c r="E81" s="141"/>
      <c r="F81" s="141"/>
      <c r="G81" s="141"/>
      <c r="H81" s="141"/>
      <c r="I81" s="141"/>
      <c r="J81" s="141"/>
      <c r="K81" s="141"/>
      <c r="L81" s="141"/>
      <c r="M81" s="141"/>
      <c r="N81" s="141"/>
    </row>
    <row r="82" spans="1:14" ht="13.5" customHeight="1">
      <c r="A82" s="140"/>
      <c r="B82" s="140"/>
      <c r="C82" s="156" t="s">
        <v>67</v>
      </c>
      <c r="D82" s="156"/>
      <c r="E82" s="141"/>
      <c r="F82" s="141"/>
      <c r="G82" s="141"/>
      <c r="H82" s="141"/>
      <c r="I82" s="141"/>
      <c r="J82" s="141"/>
      <c r="K82" s="141"/>
      <c r="L82" s="141"/>
      <c r="M82" s="141"/>
      <c r="N82" s="141"/>
    </row>
    <row r="83" spans="1:14" ht="13.5" customHeight="1">
      <c r="A83" s="140"/>
      <c r="B83" s="43"/>
      <c r="C83" s="56" t="s">
        <v>68</v>
      </c>
    </row>
    <row r="84" spans="1:14" ht="13.5" customHeight="1">
      <c r="A84" s="43"/>
      <c r="C84" s="35" t="s">
        <v>75</v>
      </c>
    </row>
    <row r="85" spans="1:14" ht="13.5" customHeight="1">
      <c r="C85" s="35" t="s">
        <v>69</v>
      </c>
    </row>
    <row r="86" spans="1:14" ht="13.5" customHeight="1">
      <c r="C86" s="35" t="s">
        <v>76</v>
      </c>
    </row>
    <row r="87" spans="1:14" ht="13.5" customHeight="1">
      <c r="C87" s="56" t="s">
        <v>70</v>
      </c>
    </row>
    <row r="88" spans="1:14" ht="13.5" customHeight="1"/>
    <row r="89" spans="1:14" ht="13.5" customHeight="1">
      <c r="C89" s="155" t="s">
        <v>136</v>
      </c>
      <c r="D89" s="156"/>
      <c r="E89" s="156"/>
      <c r="F89" s="156"/>
    </row>
    <row r="90" spans="1:14" ht="13.5" customHeight="1">
      <c r="C90" s="157" t="s">
        <v>89</v>
      </c>
      <c r="D90" s="158"/>
      <c r="E90" s="158"/>
      <c r="F90" s="156"/>
    </row>
    <row r="91" spans="1:14" ht="13.5" customHeight="1"/>
    <row r="92" spans="1:14" ht="13.5" customHeight="1"/>
    <row r="93" spans="1:14" ht="13.5" customHeight="1"/>
    <row r="94" spans="1:14" ht="13.5" customHeight="1"/>
    <row r="95" spans="1:14" ht="13.5" customHeight="1"/>
  </sheetData>
  <sheetProtection password="C79A" sheet="1" objects="1" scenarios="1" selectLockedCells="1"/>
  <mergeCells count="34">
    <mergeCell ref="V54:Y54"/>
    <mergeCell ref="V9:Y9"/>
    <mergeCell ref="N7:U7"/>
    <mergeCell ref="N9:Q9"/>
    <mergeCell ref="R9:U9"/>
    <mergeCell ref="N54:Q54"/>
    <mergeCell ref="R54:U54"/>
    <mergeCell ref="D68:G68"/>
    <mergeCell ref="D59:G59"/>
    <mergeCell ref="C50:E50"/>
    <mergeCell ref="C51:E51"/>
    <mergeCell ref="C52:E52"/>
    <mergeCell ref="C54:E54"/>
    <mergeCell ref="D67:G67"/>
    <mergeCell ref="D62:G62"/>
    <mergeCell ref="D61:G61"/>
    <mergeCell ref="F54:I54"/>
    <mergeCell ref="D60:G60"/>
    <mergeCell ref="D64:G64"/>
    <mergeCell ref="D65:G65"/>
    <mergeCell ref="D66:G66"/>
    <mergeCell ref="D63:G63"/>
    <mergeCell ref="C73:G73"/>
    <mergeCell ref="D71:G71"/>
    <mergeCell ref="D72:G72"/>
    <mergeCell ref="D69:G69"/>
    <mergeCell ref="D70:G70"/>
    <mergeCell ref="F1:H1"/>
    <mergeCell ref="D58:G58"/>
    <mergeCell ref="D57:G57"/>
    <mergeCell ref="F9:I9"/>
    <mergeCell ref="J54:M54"/>
    <mergeCell ref="C53:E53"/>
    <mergeCell ref="J9:M9"/>
  </mergeCells>
  <phoneticPr fontId="2" type="noConversion"/>
  <pageMargins left="0.78740157499999996" right="0.78740157499999996" top="0.984251969" bottom="0.984251969" header="0.4921259845" footer="0.4921259845"/>
  <pageSetup paperSize="9" scale="75" orientation="landscape" verticalDpi="0" r:id="rId1"/>
  <headerFooter alignWithMargins="0"/>
  <ignoredErrors>
    <ignoredError sqref="F52:Y52 AK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O1" sqref="O1"/>
    </sheetView>
  </sheetViews>
  <sheetFormatPr baseColWidth="10" defaultRowHeight="12.75"/>
  <cols>
    <col min="1" max="1" width="2.42578125" customWidth="1"/>
    <col min="2" max="2" width="19.7109375" customWidth="1"/>
    <col min="3" max="3" width="13.28515625" customWidth="1"/>
    <col min="4" max="4" width="9.7109375" customWidth="1"/>
    <col min="5" max="14" width="4.7109375" customWidth="1"/>
  </cols>
  <sheetData>
    <row r="1" spans="1:14" ht="13.5" thickBot="1">
      <c r="B1" s="15" t="s">
        <v>7</v>
      </c>
      <c r="C1" s="403" t="e">
        <f>CONCATENATE(TRIM(Noten!#REF!)," / ",TRIM(Noten!#REF!))</f>
        <v>#REF!</v>
      </c>
      <c r="D1" s="403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3.15" customHeight="1" thickBot="1">
      <c r="A2" s="1">
        <v>1</v>
      </c>
      <c r="B2" s="17" t="str">
        <f>TEXT(Noten!C16,"")</f>
        <v>Name01</v>
      </c>
      <c r="C2" s="18" t="str">
        <f>TEXT(Noten!D16,"")</f>
        <v/>
      </c>
      <c r="D2" s="19" t="str">
        <f>Noten!E16</f>
        <v>2 / 83,33</v>
      </c>
      <c r="E2" s="18">
        <f>Noten!F16</f>
        <v>10</v>
      </c>
      <c r="F2" s="18">
        <f>Noten!G16</f>
        <v>12</v>
      </c>
      <c r="G2" s="18">
        <f>Noten!H16</f>
        <v>10</v>
      </c>
      <c r="H2" s="18">
        <f>Noten!I16</f>
        <v>8</v>
      </c>
      <c r="I2" s="18">
        <f>Noten!L16</f>
        <v>0</v>
      </c>
      <c r="J2" s="18">
        <f>Noten!M16</f>
        <v>0</v>
      </c>
      <c r="K2" s="18">
        <f>Noten!N16</f>
        <v>0</v>
      </c>
      <c r="L2" s="18">
        <f>Noten!O16</f>
        <v>0</v>
      </c>
      <c r="M2" s="18">
        <f>Noten!P16</f>
        <v>0</v>
      </c>
      <c r="N2" s="18">
        <f>Noten!U16</f>
        <v>0</v>
      </c>
    </row>
    <row r="3" spans="1:14" ht="13.15" customHeight="1" thickBot="1">
      <c r="A3" s="1">
        <v>2</v>
      </c>
      <c r="B3" s="17" t="str">
        <f>TEXT(Noten!C17,"")</f>
        <v>Name02</v>
      </c>
      <c r="C3" s="18" t="str">
        <f>TEXT(Noten!D17,"")</f>
        <v/>
      </c>
      <c r="D3" s="19" t="str">
        <f>Noten!E17</f>
        <v>5 / 45,83</v>
      </c>
      <c r="E3" s="18">
        <f>Noten!F17</f>
        <v>4</v>
      </c>
      <c r="F3" s="18">
        <f>Noten!G17</f>
        <v>7</v>
      </c>
      <c r="G3" s="18">
        <f>Noten!H17</f>
        <v>7</v>
      </c>
      <c r="H3" s="18">
        <f>Noten!I17</f>
        <v>4</v>
      </c>
      <c r="I3" s="18">
        <f>Noten!L17</f>
        <v>0</v>
      </c>
      <c r="J3" s="18">
        <f>Noten!M17</f>
        <v>0</v>
      </c>
      <c r="K3" s="18">
        <f>Noten!N17</f>
        <v>0</v>
      </c>
      <c r="L3" s="18">
        <f>Noten!O17</f>
        <v>0</v>
      </c>
      <c r="M3" s="18">
        <f>Noten!P17</f>
        <v>0</v>
      </c>
      <c r="N3" s="18">
        <f>Noten!U17</f>
        <v>0</v>
      </c>
    </row>
    <row r="4" spans="1:14" ht="13.15" customHeight="1" thickBot="1">
      <c r="A4" s="1">
        <v>3</v>
      </c>
      <c r="B4" s="17" t="str">
        <f>TEXT(Noten!C18,"")</f>
        <v>Name03</v>
      </c>
      <c r="C4" s="18" t="str">
        <f>TEXT(Noten!D18,"")</f>
        <v/>
      </c>
      <c r="D4" s="19" t="str">
        <f>Noten!E18</f>
        <v>4 / 58,33</v>
      </c>
      <c r="E4" s="18">
        <f>Noten!F18</f>
        <v>6</v>
      </c>
      <c r="F4" s="18">
        <f>Noten!G18</f>
        <v>8</v>
      </c>
      <c r="G4" s="18">
        <f>Noten!H18</f>
        <v>8</v>
      </c>
      <c r="H4" s="18">
        <f>Noten!I18</f>
        <v>6</v>
      </c>
      <c r="I4" s="18">
        <f>Noten!L18</f>
        <v>0</v>
      </c>
      <c r="J4" s="18">
        <f>Noten!M18</f>
        <v>0</v>
      </c>
      <c r="K4" s="18">
        <f>Noten!N18</f>
        <v>0</v>
      </c>
      <c r="L4" s="18">
        <f>Noten!O18</f>
        <v>0</v>
      </c>
      <c r="M4" s="18">
        <f>Noten!P18</f>
        <v>0</v>
      </c>
      <c r="N4" s="18">
        <f>Noten!U18</f>
        <v>0</v>
      </c>
    </row>
    <row r="5" spans="1:14" ht="13.15" customHeight="1" thickBot="1">
      <c r="A5" s="1">
        <v>4</v>
      </c>
      <c r="B5" s="17" t="str">
        <f>TEXT(Noten!C19,"")</f>
        <v>Name04</v>
      </c>
      <c r="C5" s="18" t="str">
        <f>TEXT(Noten!D19,"")</f>
        <v/>
      </c>
      <c r="D5" s="19" t="str">
        <f>Noten!E19</f>
        <v>3 / 70,83</v>
      </c>
      <c r="E5" s="18">
        <f>Noten!F19</f>
        <v>7</v>
      </c>
      <c r="F5" s="18">
        <f>Noten!G19</f>
        <v>10</v>
      </c>
      <c r="G5" s="18">
        <f>Noten!H19</f>
        <v>11</v>
      </c>
      <c r="H5" s="18">
        <f>Noten!I19</f>
        <v>6</v>
      </c>
      <c r="I5" s="18">
        <f>Noten!L19</f>
        <v>0</v>
      </c>
      <c r="J5" s="18">
        <f>Noten!M19</f>
        <v>0</v>
      </c>
      <c r="K5" s="18">
        <f>Noten!N19</f>
        <v>0</v>
      </c>
      <c r="L5" s="18">
        <f>Noten!O19</f>
        <v>0</v>
      </c>
      <c r="M5" s="18">
        <f>Noten!P19</f>
        <v>0</v>
      </c>
      <c r="N5" s="18">
        <f>Noten!U19</f>
        <v>0</v>
      </c>
    </row>
    <row r="6" spans="1:14" ht="13.15" customHeight="1" thickBot="1">
      <c r="A6" s="1">
        <v>5</v>
      </c>
      <c r="B6" s="17" t="str">
        <f>TEXT(Noten!C20,"")</f>
        <v>Name05</v>
      </c>
      <c r="C6" s="18" t="str">
        <f>TEXT(Noten!D20,"")</f>
        <v/>
      </c>
      <c r="D6" s="19" t="str">
        <f>Noten!E20</f>
        <v>gefehlt</v>
      </c>
      <c r="E6" s="18">
        <f>Noten!F20</f>
        <v>0</v>
      </c>
      <c r="F6" s="18">
        <f>Noten!G20</f>
        <v>0</v>
      </c>
      <c r="G6" s="18">
        <f>Noten!H20</f>
        <v>0</v>
      </c>
      <c r="H6" s="18">
        <f>Noten!I20</f>
        <v>0</v>
      </c>
      <c r="I6" s="18">
        <f>Noten!L20</f>
        <v>0</v>
      </c>
      <c r="J6" s="18">
        <f>Noten!M20</f>
        <v>0</v>
      </c>
      <c r="K6" s="18">
        <f>Noten!N20</f>
        <v>0</v>
      </c>
      <c r="L6" s="18">
        <f>Noten!O20</f>
        <v>0</v>
      </c>
      <c r="M6" s="18">
        <f>Noten!P20</f>
        <v>0</v>
      </c>
      <c r="N6" s="18">
        <f>Noten!U20</f>
        <v>0</v>
      </c>
    </row>
    <row r="7" spans="1:14" ht="13.15" customHeight="1" thickBot="1">
      <c r="A7" s="1">
        <v>6</v>
      </c>
      <c r="B7" s="17" t="str">
        <f>TEXT(Noten!C21,"")</f>
        <v>Name06</v>
      </c>
      <c r="C7" s="18" t="str">
        <f>TEXT(Noten!D21,"")</f>
        <v/>
      </c>
      <c r="D7" s="19" t="str">
        <f>Noten!E21</f>
        <v>2 / 83,33</v>
      </c>
      <c r="E7" s="18">
        <f>Noten!F21</f>
        <v>9</v>
      </c>
      <c r="F7" s="18">
        <f>Noten!G21</f>
        <v>12</v>
      </c>
      <c r="G7" s="18">
        <f>Noten!H21</f>
        <v>11</v>
      </c>
      <c r="H7" s="18">
        <f>Noten!I21</f>
        <v>8</v>
      </c>
      <c r="I7" s="18">
        <f>Noten!L21</f>
        <v>0</v>
      </c>
      <c r="J7" s="18">
        <f>Noten!M21</f>
        <v>0</v>
      </c>
      <c r="K7" s="18">
        <f>Noten!N21</f>
        <v>0</v>
      </c>
      <c r="L7" s="18">
        <f>Noten!O21</f>
        <v>0</v>
      </c>
      <c r="M7" s="18">
        <f>Noten!P21</f>
        <v>0</v>
      </c>
      <c r="N7" s="18">
        <f>Noten!U21</f>
        <v>0</v>
      </c>
    </row>
    <row r="8" spans="1:14" ht="13.15" customHeight="1" thickBot="1">
      <c r="A8" s="1">
        <v>7</v>
      </c>
      <c r="B8" s="17" t="str">
        <f>TEXT(Noten!C22,"")</f>
        <v>Name07</v>
      </c>
      <c r="C8" s="18" t="str">
        <f>TEXT(Noten!D22,"")</f>
        <v/>
      </c>
      <c r="D8" s="19" t="str">
        <f>Noten!E22</f>
        <v>3 / 75,00</v>
      </c>
      <c r="E8" s="18">
        <f>Noten!F22</f>
        <v>8</v>
      </c>
      <c r="F8" s="18">
        <f>Noten!G22</f>
        <v>12</v>
      </c>
      <c r="G8" s="18">
        <f>Noten!H22</f>
        <v>10</v>
      </c>
      <c r="H8" s="18">
        <f>Noten!I22</f>
        <v>6</v>
      </c>
      <c r="I8" s="18">
        <f>Noten!L22</f>
        <v>0</v>
      </c>
      <c r="J8" s="18">
        <f>Noten!M22</f>
        <v>0</v>
      </c>
      <c r="K8" s="18">
        <f>Noten!N22</f>
        <v>0</v>
      </c>
      <c r="L8" s="18">
        <f>Noten!O22</f>
        <v>0</v>
      </c>
      <c r="M8" s="18">
        <f>Noten!P22</f>
        <v>0</v>
      </c>
      <c r="N8" s="18">
        <f>Noten!U22</f>
        <v>0</v>
      </c>
    </row>
    <row r="9" spans="1:14" ht="13.15" customHeight="1" thickBot="1">
      <c r="A9" s="1">
        <v>8</v>
      </c>
      <c r="B9" s="17" t="str">
        <f>TEXT(Noten!C23,"")</f>
        <v>Name08</v>
      </c>
      <c r="C9" s="18" t="str">
        <f>TEXT(Noten!D23,"")</f>
        <v/>
      </c>
      <c r="D9" s="19" t="str">
        <f>Noten!E23</f>
        <v>4 / 58,33</v>
      </c>
      <c r="E9" s="18">
        <f>Noten!F23</f>
        <v>4</v>
      </c>
      <c r="F9" s="18">
        <f>Noten!G23</f>
        <v>8</v>
      </c>
      <c r="G9" s="18">
        <f>Noten!H23</f>
        <v>9</v>
      </c>
      <c r="H9" s="18">
        <f>Noten!I23</f>
        <v>7</v>
      </c>
      <c r="I9" s="18">
        <f>Noten!L23</f>
        <v>0</v>
      </c>
      <c r="J9" s="18">
        <f>Noten!M23</f>
        <v>0</v>
      </c>
      <c r="K9" s="18">
        <f>Noten!N23</f>
        <v>0</v>
      </c>
      <c r="L9" s="18">
        <f>Noten!O23</f>
        <v>0</v>
      </c>
      <c r="M9" s="18">
        <f>Noten!P23</f>
        <v>0</v>
      </c>
      <c r="N9" s="18">
        <f>Noten!U23</f>
        <v>0</v>
      </c>
    </row>
    <row r="10" spans="1:14" ht="13.15" customHeight="1" thickBot="1">
      <c r="A10" s="1">
        <v>9</v>
      </c>
      <c r="B10" s="17" t="str">
        <f>TEXT(Noten!C24,"")</f>
        <v>Name09</v>
      </c>
      <c r="C10" s="18" t="str">
        <f>TEXT(Noten!D24,"")</f>
        <v/>
      </c>
      <c r="D10" s="19" t="str">
        <f>Noten!E24</f>
        <v>gefehlt</v>
      </c>
      <c r="E10" s="18">
        <f>Noten!F24</f>
        <v>0</v>
      </c>
      <c r="F10" s="18">
        <f>Noten!G24</f>
        <v>0</v>
      </c>
      <c r="G10" s="18">
        <f>Noten!H24</f>
        <v>0</v>
      </c>
      <c r="H10" s="18">
        <f>Noten!I24</f>
        <v>0</v>
      </c>
      <c r="I10" s="18">
        <f>Noten!L24</f>
        <v>0</v>
      </c>
      <c r="J10" s="18">
        <f>Noten!M24</f>
        <v>0</v>
      </c>
      <c r="K10" s="18">
        <f>Noten!N24</f>
        <v>0</v>
      </c>
      <c r="L10" s="18">
        <f>Noten!O24</f>
        <v>0</v>
      </c>
      <c r="M10" s="18">
        <f>Noten!P24</f>
        <v>0</v>
      </c>
      <c r="N10" s="18">
        <f>Noten!U24</f>
        <v>0</v>
      </c>
    </row>
    <row r="11" spans="1:14" ht="13.15" customHeight="1" thickBot="1">
      <c r="A11" s="1">
        <v>10</v>
      </c>
      <c r="B11" s="17" t="str">
        <f>TEXT(Noten!C25,"")</f>
        <v>Name10</v>
      </c>
      <c r="C11" s="18" t="str">
        <f>TEXT(Noten!D25,"")</f>
        <v/>
      </c>
      <c r="D11" s="19" t="str">
        <f>Noten!E25</f>
        <v>3 / 70,83</v>
      </c>
      <c r="E11" s="18">
        <f>Noten!F25</f>
        <v>9</v>
      </c>
      <c r="F11" s="18">
        <f>Noten!G25</f>
        <v>8</v>
      </c>
      <c r="G11" s="18">
        <f>Noten!H25</f>
        <v>9</v>
      </c>
      <c r="H11" s="18">
        <f>Noten!I25</f>
        <v>8</v>
      </c>
      <c r="I11" s="18">
        <f>Noten!L25</f>
        <v>0</v>
      </c>
      <c r="J11" s="18">
        <f>Noten!M25</f>
        <v>0</v>
      </c>
      <c r="K11" s="18">
        <f>Noten!N25</f>
        <v>0</v>
      </c>
      <c r="L11" s="18">
        <f>Noten!O25</f>
        <v>0</v>
      </c>
      <c r="M11" s="18">
        <f>Noten!P25</f>
        <v>0</v>
      </c>
      <c r="N11" s="18">
        <f>Noten!U25</f>
        <v>0</v>
      </c>
    </row>
    <row r="12" spans="1:14" ht="13.15" customHeight="1" thickBot="1">
      <c r="A12" s="1">
        <v>11</v>
      </c>
      <c r="B12" s="17" t="str">
        <f>TEXT(Noten!C26,"")</f>
        <v>Name11</v>
      </c>
      <c r="C12" s="18" t="str">
        <f>TEXT(Noten!D26,"")</f>
        <v/>
      </c>
      <c r="D12" s="19" t="str">
        <f>Noten!E26</f>
        <v>4 / 58,33</v>
      </c>
      <c r="E12" s="18">
        <f>Noten!F26</f>
        <v>8</v>
      </c>
      <c r="F12" s="18">
        <f>Noten!G26</f>
        <v>2</v>
      </c>
      <c r="G12" s="18">
        <f>Noten!H26</f>
        <v>12</v>
      </c>
      <c r="H12" s="18">
        <f>Noten!I26</f>
        <v>6</v>
      </c>
      <c r="I12" s="18">
        <f>Noten!L26</f>
        <v>0</v>
      </c>
      <c r="J12" s="18">
        <f>Noten!M26</f>
        <v>0</v>
      </c>
      <c r="K12" s="18">
        <f>Noten!N26</f>
        <v>0</v>
      </c>
      <c r="L12" s="18">
        <f>Noten!O26</f>
        <v>0</v>
      </c>
      <c r="M12" s="18">
        <f>Noten!P26</f>
        <v>0</v>
      </c>
      <c r="N12" s="18">
        <f>Noten!U26</f>
        <v>0</v>
      </c>
    </row>
    <row r="13" spans="1:14" ht="13.15" customHeight="1" thickBot="1">
      <c r="A13" s="1">
        <v>12</v>
      </c>
      <c r="B13" s="17" t="str">
        <f>TEXT(Noten!C27,"")</f>
        <v>Name12</v>
      </c>
      <c r="C13" s="18" t="str">
        <f>TEXT(Noten!D27,"")</f>
        <v/>
      </c>
      <c r="D13" s="19" t="str">
        <f>Noten!E27</f>
        <v>3 / 66,67</v>
      </c>
      <c r="E13" s="18">
        <f>Noten!F27</f>
        <v>6</v>
      </c>
      <c r="F13" s="18">
        <f>Noten!G27</f>
        <v>10</v>
      </c>
      <c r="G13" s="18">
        <f>Noten!H27</f>
        <v>10</v>
      </c>
      <c r="H13" s="18">
        <f>Noten!I27</f>
        <v>6</v>
      </c>
      <c r="I13" s="18">
        <f>Noten!L27</f>
        <v>0</v>
      </c>
      <c r="J13" s="18">
        <f>Noten!M27</f>
        <v>0</v>
      </c>
      <c r="K13" s="18">
        <f>Noten!N27</f>
        <v>0</v>
      </c>
      <c r="L13" s="18">
        <f>Noten!O27</f>
        <v>0</v>
      </c>
      <c r="M13" s="18">
        <f>Noten!P27</f>
        <v>0</v>
      </c>
      <c r="N13" s="18">
        <f>Noten!U27</f>
        <v>0</v>
      </c>
    </row>
    <row r="14" spans="1:14" ht="13.15" customHeight="1" thickBot="1">
      <c r="A14" s="1">
        <v>13</v>
      </c>
      <c r="B14" s="17" t="str">
        <f>TEXT(Noten!C28,"")</f>
        <v>Name13</v>
      </c>
      <c r="C14" s="18" t="str">
        <f>TEXT(Noten!D28,"")</f>
        <v/>
      </c>
      <c r="D14" s="19" t="str">
        <f>Noten!E28</f>
        <v>4 / 54,17</v>
      </c>
      <c r="E14" s="18">
        <f>Noten!F28</f>
        <v>10</v>
      </c>
      <c r="F14" s="18">
        <f>Noten!G28</f>
        <v>0</v>
      </c>
      <c r="G14" s="18">
        <f>Noten!H28</f>
        <v>10</v>
      </c>
      <c r="H14" s="18">
        <f>Noten!I28</f>
        <v>6</v>
      </c>
      <c r="I14" s="18">
        <f>Noten!L28</f>
        <v>0</v>
      </c>
      <c r="J14" s="18">
        <f>Noten!M28</f>
        <v>0</v>
      </c>
      <c r="K14" s="18">
        <f>Noten!N28</f>
        <v>0</v>
      </c>
      <c r="L14" s="18">
        <f>Noten!O28</f>
        <v>0</v>
      </c>
      <c r="M14" s="18">
        <f>Noten!P28</f>
        <v>0</v>
      </c>
      <c r="N14" s="18">
        <f>Noten!U28</f>
        <v>0</v>
      </c>
    </row>
    <row r="15" spans="1:14" ht="13.15" customHeight="1" thickBot="1">
      <c r="A15" s="1">
        <v>14</v>
      </c>
      <c r="B15" s="17" t="str">
        <f>TEXT(Noten!C29,"")</f>
        <v>Name14</v>
      </c>
      <c r="C15" s="18" t="str">
        <f>TEXT(Noten!D29,"")</f>
        <v/>
      </c>
      <c r="D15" s="19" t="str">
        <f>Noten!E29</f>
        <v>3 / 75,00</v>
      </c>
      <c r="E15" s="18">
        <f>Noten!F29</f>
        <v>10</v>
      </c>
      <c r="F15" s="18">
        <f>Noten!G29</f>
        <v>10</v>
      </c>
      <c r="G15" s="18">
        <f>Noten!H29</f>
        <v>10</v>
      </c>
      <c r="H15" s="18">
        <f>Noten!I29</f>
        <v>6</v>
      </c>
      <c r="I15" s="18">
        <f>Noten!L29</f>
        <v>0</v>
      </c>
      <c r="J15" s="18">
        <f>Noten!M29</f>
        <v>0</v>
      </c>
      <c r="K15" s="18">
        <f>Noten!N29</f>
        <v>0</v>
      </c>
      <c r="L15" s="18">
        <f>Noten!O29</f>
        <v>0</v>
      </c>
      <c r="M15" s="18">
        <f>Noten!P29</f>
        <v>0</v>
      </c>
      <c r="N15" s="18">
        <f>Noten!U29</f>
        <v>0</v>
      </c>
    </row>
    <row r="16" spans="1:14" ht="13.15" customHeight="1" thickBot="1">
      <c r="A16" s="1">
        <v>15</v>
      </c>
      <c r="B16" s="17" t="str">
        <f>TEXT(Noten!C30,"")</f>
        <v>Name15</v>
      </c>
      <c r="C16" s="18" t="str">
        <f>TEXT(Noten!D30,"")</f>
        <v/>
      </c>
      <c r="D16" s="19" t="str">
        <f>Noten!E30</f>
        <v>2 / 81,25</v>
      </c>
      <c r="E16" s="18">
        <f>Noten!F30</f>
        <v>10</v>
      </c>
      <c r="F16" s="18">
        <f>Noten!G30</f>
        <v>12</v>
      </c>
      <c r="G16" s="18">
        <f>Noten!H30</f>
        <v>9</v>
      </c>
      <c r="H16" s="18">
        <f>Noten!I30</f>
        <v>8</v>
      </c>
      <c r="I16" s="18">
        <f>Noten!L30</f>
        <v>0</v>
      </c>
      <c r="J16" s="18">
        <f>Noten!M30</f>
        <v>0</v>
      </c>
      <c r="K16" s="18">
        <f>Noten!N30</f>
        <v>0</v>
      </c>
      <c r="L16" s="18">
        <f>Noten!O30</f>
        <v>0</v>
      </c>
      <c r="M16" s="18">
        <f>Noten!P30</f>
        <v>0</v>
      </c>
      <c r="N16" s="18">
        <f>Noten!U30</f>
        <v>0</v>
      </c>
    </row>
    <row r="17" spans="1:14" ht="13.15" customHeight="1" thickBot="1">
      <c r="A17" s="1">
        <v>16</v>
      </c>
      <c r="B17" s="17" t="str">
        <f>TEXT(Noten!C31,"")</f>
        <v>Name16</v>
      </c>
      <c r="C17" s="18" t="str">
        <f>TEXT(Noten!D31,"")</f>
        <v/>
      </c>
      <c r="D17" s="19" t="str">
        <f>Noten!E31</f>
        <v>4 / 54,17</v>
      </c>
      <c r="E17" s="18">
        <f>Noten!F31</f>
        <v>5</v>
      </c>
      <c r="F17" s="18">
        <f>Noten!G31</f>
        <v>8</v>
      </c>
      <c r="G17" s="18">
        <f>Noten!H31</f>
        <v>8</v>
      </c>
      <c r="H17" s="18">
        <f>Noten!I31</f>
        <v>5</v>
      </c>
      <c r="I17" s="18">
        <f>Noten!L31</f>
        <v>0</v>
      </c>
      <c r="J17" s="18">
        <f>Noten!M31</f>
        <v>0</v>
      </c>
      <c r="K17" s="18">
        <f>Noten!N31</f>
        <v>0</v>
      </c>
      <c r="L17" s="18">
        <f>Noten!O31</f>
        <v>0</v>
      </c>
      <c r="M17" s="18">
        <f>Noten!P31</f>
        <v>0</v>
      </c>
      <c r="N17" s="18">
        <f>Noten!U31</f>
        <v>0</v>
      </c>
    </row>
    <row r="18" spans="1:14" ht="13.15" customHeight="1" thickBot="1">
      <c r="A18" s="1">
        <v>17</v>
      </c>
      <c r="B18" s="17" t="str">
        <f>TEXT(Noten!C32,"")</f>
        <v>Name17</v>
      </c>
      <c r="C18" s="18" t="str">
        <f>TEXT(Noten!D32,"")</f>
        <v/>
      </c>
      <c r="D18" s="19" t="str">
        <f>Noten!E32</f>
        <v>1 / 91,67</v>
      </c>
      <c r="E18" s="18">
        <f>Noten!F32</f>
        <v>11</v>
      </c>
      <c r="F18" s="18">
        <f>Noten!G32</f>
        <v>11</v>
      </c>
      <c r="G18" s="18">
        <f>Noten!H32</f>
        <v>11</v>
      </c>
      <c r="H18" s="18">
        <f>Noten!I32</f>
        <v>11</v>
      </c>
      <c r="I18" s="18">
        <f>Noten!L32</f>
        <v>0</v>
      </c>
      <c r="J18" s="18">
        <f>Noten!M32</f>
        <v>0</v>
      </c>
      <c r="K18" s="18">
        <f>Noten!N32</f>
        <v>0</v>
      </c>
      <c r="L18" s="18">
        <f>Noten!O32</f>
        <v>0</v>
      </c>
      <c r="M18" s="18">
        <f>Noten!P32</f>
        <v>0</v>
      </c>
      <c r="N18" s="18">
        <f>Noten!U32</f>
        <v>0</v>
      </c>
    </row>
    <row r="19" spans="1:14" ht="13.15" customHeight="1" thickBot="1">
      <c r="A19" s="1">
        <v>18</v>
      </c>
      <c r="B19" s="17" t="str">
        <f>TEXT(Noten!C33,"")</f>
        <v>Name18</v>
      </c>
      <c r="C19" s="18" t="str">
        <f>TEXT(Noten!D33,"")</f>
        <v/>
      </c>
      <c r="D19" s="19" t="str">
        <f>Noten!E33</f>
        <v>3 / 64,58</v>
      </c>
      <c r="E19" s="18">
        <f>Noten!F33</f>
        <v>9</v>
      </c>
      <c r="F19" s="18">
        <f>Noten!G33</f>
        <v>9</v>
      </c>
      <c r="G19" s="18">
        <f>Noten!H33</f>
        <v>6</v>
      </c>
      <c r="H19" s="18">
        <f>Noten!I33</f>
        <v>7</v>
      </c>
      <c r="I19" s="18">
        <f>Noten!L33</f>
        <v>0</v>
      </c>
      <c r="J19" s="18">
        <f>Noten!M33</f>
        <v>0</v>
      </c>
      <c r="K19" s="18">
        <f>Noten!N33</f>
        <v>0</v>
      </c>
      <c r="L19" s="18">
        <f>Noten!O33</f>
        <v>0</v>
      </c>
      <c r="M19" s="18">
        <f>Noten!P33</f>
        <v>0</v>
      </c>
      <c r="N19" s="18">
        <f>Noten!U33</f>
        <v>0</v>
      </c>
    </row>
    <row r="20" spans="1:14" ht="13.15" customHeight="1" thickBot="1">
      <c r="A20" s="1">
        <v>19</v>
      </c>
      <c r="B20" s="17" t="str">
        <f>TEXT(Noten!C34,"")</f>
        <v>Name19</v>
      </c>
      <c r="C20" s="18" t="str">
        <f>TEXT(Noten!D34,"")</f>
        <v/>
      </c>
      <c r="D20" s="19" t="str">
        <f>Noten!E34</f>
        <v>5 / 31,25</v>
      </c>
      <c r="E20" s="18">
        <f>Noten!F34</f>
        <v>3</v>
      </c>
      <c r="F20" s="18">
        <f>Noten!G34</f>
        <v>5</v>
      </c>
      <c r="G20" s="18">
        <f>Noten!H34</f>
        <v>3</v>
      </c>
      <c r="H20" s="18">
        <f>Noten!I34</f>
        <v>4</v>
      </c>
      <c r="I20" s="18">
        <f>Noten!L34</f>
        <v>0</v>
      </c>
      <c r="J20" s="18">
        <f>Noten!M34</f>
        <v>0</v>
      </c>
      <c r="K20" s="18">
        <f>Noten!N34</f>
        <v>0</v>
      </c>
      <c r="L20" s="18">
        <f>Noten!O34</f>
        <v>0</v>
      </c>
      <c r="M20" s="18">
        <f>Noten!P34</f>
        <v>0</v>
      </c>
      <c r="N20" s="18">
        <f>Noten!U34</f>
        <v>0</v>
      </c>
    </row>
    <row r="21" spans="1:14" ht="13.15" customHeight="1" thickBot="1">
      <c r="A21" s="1">
        <v>20</v>
      </c>
      <c r="B21" s="17" t="str">
        <f>TEXT(Noten!C35,"")</f>
        <v>Name20</v>
      </c>
      <c r="C21" s="18" t="str">
        <f>TEXT(Noten!D35,"")</f>
        <v/>
      </c>
      <c r="D21" s="19" t="str">
        <f>Noten!E35</f>
        <v>gefehlt</v>
      </c>
      <c r="E21" s="18">
        <f>Noten!F35</f>
        <v>0</v>
      </c>
      <c r="F21" s="18">
        <f>Noten!G35</f>
        <v>0</v>
      </c>
      <c r="G21" s="18">
        <f>Noten!H35</f>
        <v>0</v>
      </c>
      <c r="H21" s="18">
        <f>Noten!I35</f>
        <v>0</v>
      </c>
      <c r="I21" s="18">
        <f>Noten!L35</f>
        <v>0</v>
      </c>
      <c r="J21" s="18">
        <f>Noten!M35</f>
        <v>0</v>
      </c>
      <c r="K21" s="18">
        <f>Noten!N35</f>
        <v>0</v>
      </c>
      <c r="L21" s="18">
        <f>Noten!O35</f>
        <v>0</v>
      </c>
      <c r="M21" s="18">
        <f>Noten!P35</f>
        <v>0</v>
      </c>
      <c r="N21" s="18">
        <f>Noten!U35</f>
        <v>0</v>
      </c>
    </row>
    <row r="22" spans="1:14" ht="13.15" customHeight="1" thickBot="1">
      <c r="A22" s="1">
        <v>21</v>
      </c>
      <c r="B22" s="17" t="str">
        <f>TEXT(Noten!C36,"")</f>
        <v>Name21</v>
      </c>
      <c r="C22" s="18" t="str">
        <f>TEXT(Noten!D36,"")</f>
        <v/>
      </c>
      <c r="D22" s="19" t="str">
        <f>Noten!E36</f>
        <v>1 / 93,75</v>
      </c>
      <c r="E22" s="18">
        <f>Noten!F36</f>
        <v>12</v>
      </c>
      <c r="F22" s="18">
        <f>Noten!G36</f>
        <v>12</v>
      </c>
      <c r="G22" s="18">
        <f>Noten!H36</f>
        <v>11</v>
      </c>
      <c r="H22" s="18">
        <f>Noten!I36</f>
        <v>10</v>
      </c>
      <c r="I22" s="18">
        <f>Noten!L36</f>
        <v>0</v>
      </c>
      <c r="J22" s="18">
        <f>Noten!M36</f>
        <v>0</v>
      </c>
      <c r="K22" s="18">
        <f>Noten!N36</f>
        <v>0</v>
      </c>
      <c r="L22" s="18">
        <f>Noten!O36</f>
        <v>0</v>
      </c>
      <c r="M22" s="18">
        <f>Noten!P36</f>
        <v>0</v>
      </c>
      <c r="N22" s="18">
        <f>Noten!U36</f>
        <v>0</v>
      </c>
    </row>
    <row r="23" spans="1:14" ht="13.15" customHeight="1" thickBot="1">
      <c r="A23" s="1">
        <v>22</v>
      </c>
      <c r="B23" s="17" t="str">
        <f>TEXT(Noten!C37,"")</f>
        <v>Name22</v>
      </c>
      <c r="C23" s="18" t="str">
        <f>TEXT(Noten!D37,"")</f>
        <v/>
      </c>
      <c r="D23" s="19" t="str">
        <f>Noten!E37</f>
        <v>5 / 25,00</v>
      </c>
      <c r="E23" s="18">
        <f>Noten!F37</f>
        <v>6</v>
      </c>
      <c r="F23" s="18">
        <f>Noten!G37</f>
        <v>0</v>
      </c>
      <c r="G23" s="18">
        <f>Noten!H37</f>
        <v>2</v>
      </c>
      <c r="H23" s="18">
        <f>Noten!I37</f>
        <v>4</v>
      </c>
      <c r="I23" s="18">
        <f>Noten!L37</f>
        <v>0</v>
      </c>
      <c r="J23" s="18">
        <f>Noten!M37</f>
        <v>0</v>
      </c>
      <c r="K23" s="18">
        <f>Noten!N37</f>
        <v>0</v>
      </c>
      <c r="L23" s="18">
        <f>Noten!O37</f>
        <v>0</v>
      </c>
      <c r="M23" s="18">
        <f>Noten!P37</f>
        <v>0</v>
      </c>
      <c r="N23" s="18">
        <f>Noten!U37</f>
        <v>0</v>
      </c>
    </row>
    <row r="24" spans="1:14" ht="13.15" customHeight="1" thickBot="1">
      <c r="A24" s="1">
        <v>23</v>
      </c>
      <c r="B24" s="17" t="str">
        <f>TEXT(Noten!C38,"")</f>
        <v>Name23</v>
      </c>
      <c r="C24" s="18" t="str">
        <f>TEXT(Noten!D38,"")</f>
        <v/>
      </c>
      <c r="D24" s="19" t="str">
        <f>Noten!E38</f>
        <v>2 / 79,17</v>
      </c>
      <c r="E24" s="18">
        <f>Noten!F38</f>
        <v>10</v>
      </c>
      <c r="F24" s="18">
        <f>Noten!G38</f>
        <v>10</v>
      </c>
      <c r="G24" s="18">
        <f>Noten!H38</f>
        <v>12</v>
      </c>
      <c r="H24" s="18">
        <f>Noten!I38</f>
        <v>6</v>
      </c>
      <c r="I24" s="18">
        <f>Noten!L38</f>
        <v>0</v>
      </c>
      <c r="J24" s="18">
        <f>Noten!M38</f>
        <v>0</v>
      </c>
      <c r="K24" s="18">
        <f>Noten!N38</f>
        <v>0</v>
      </c>
      <c r="L24" s="18">
        <f>Noten!O38</f>
        <v>0</v>
      </c>
      <c r="M24" s="18">
        <f>Noten!P38</f>
        <v>0</v>
      </c>
      <c r="N24" s="18">
        <f>Noten!U38</f>
        <v>0</v>
      </c>
    </row>
    <row r="25" spans="1:14" ht="13.15" customHeight="1" thickBot="1">
      <c r="A25" s="1">
        <v>24</v>
      </c>
      <c r="B25" s="17" t="str">
        <f>TEXT(Noten!C39,"")</f>
        <v>Name24</v>
      </c>
      <c r="C25" s="18" t="str">
        <f>TEXT(Noten!D39,"")</f>
        <v/>
      </c>
      <c r="D25" s="19" t="str">
        <f>Noten!E39</f>
        <v>2 / 77,08</v>
      </c>
      <c r="E25" s="18">
        <f>Noten!F39</f>
        <v>9</v>
      </c>
      <c r="F25" s="18">
        <f>Noten!G39</f>
        <v>9</v>
      </c>
      <c r="G25" s="18">
        <f>Noten!H39</f>
        <v>12</v>
      </c>
      <c r="H25" s="18">
        <f>Noten!I39</f>
        <v>7</v>
      </c>
      <c r="I25" s="18">
        <f>Noten!L39</f>
        <v>0</v>
      </c>
      <c r="J25" s="18">
        <f>Noten!M39</f>
        <v>0</v>
      </c>
      <c r="K25" s="18">
        <f>Noten!N39</f>
        <v>0</v>
      </c>
      <c r="L25" s="18">
        <f>Noten!O39</f>
        <v>0</v>
      </c>
      <c r="M25" s="18">
        <f>Noten!P39</f>
        <v>0</v>
      </c>
      <c r="N25" s="18">
        <f>Noten!U39</f>
        <v>0</v>
      </c>
    </row>
    <row r="26" spans="1:14" ht="13.15" customHeight="1" thickBot="1">
      <c r="A26" s="1">
        <v>25</v>
      </c>
      <c r="B26" s="17" t="str">
        <f>TEXT(Noten!C40,"")</f>
        <v>Name25</v>
      </c>
      <c r="C26" s="18" t="str">
        <f>TEXT(Noten!D40,"")</f>
        <v/>
      </c>
      <c r="D26" s="19" t="str">
        <f>Noten!E40</f>
        <v>1 / 100,00</v>
      </c>
      <c r="E26" s="18">
        <f>Noten!F40</f>
        <v>12</v>
      </c>
      <c r="F26" s="18">
        <f>Noten!G40</f>
        <v>12</v>
      </c>
      <c r="G26" s="18">
        <f>Noten!H40</f>
        <v>12</v>
      </c>
      <c r="H26" s="18">
        <f>Noten!I40</f>
        <v>12</v>
      </c>
      <c r="I26" s="18">
        <f>Noten!L40</f>
        <v>0</v>
      </c>
      <c r="J26" s="18">
        <f>Noten!M40</f>
        <v>0</v>
      </c>
      <c r="K26" s="18">
        <f>Noten!N40</f>
        <v>0</v>
      </c>
      <c r="L26" s="18">
        <f>Noten!O40</f>
        <v>0</v>
      </c>
      <c r="M26" s="18">
        <f>Noten!P40</f>
        <v>0</v>
      </c>
      <c r="N26" s="18">
        <f>Noten!U40</f>
        <v>0</v>
      </c>
    </row>
    <row r="27" spans="1:14" ht="13.15" customHeight="1" thickBot="1">
      <c r="A27" s="1">
        <v>26</v>
      </c>
      <c r="B27" s="17" t="str">
        <f>TEXT(Noten!C41,"")</f>
        <v/>
      </c>
      <c r="C27" s="18" t="str">
        <f>TEXT(Noten!D41,"")</f>
        <v/>
      </c>
      <c r="D27" s="19" t="str">
        <f>Noten!E41</f>
        <v/>
      </c>
      <c r="E27" s="18">
        <f>Noten!F41</f>
        <v>0</v>
      </c>
      <c r="F27" s="18">
        <f>Noten!G41</f>
        <v>0</v>
      </c>
      <c r="G27" s="18">
        <f>Noten!H41</f>
        <v>0</v>
      </c>
      <c r="H27" s="18">
        <f>Noten!I41</f>
        <v>0</v>
      </c>
      <c r="I27" s="18">
        <f>Noten!L41</f>
        <v>0</v>
      </c>
      <c r="J27" s="18">
        <f>Noten!M41</f>
        <v>0</v>
      </c>
      <c r="K27" s="18">
        <f>Noten!N41</f>
        <v>0</v>
      </c>
      <c r="L27" s="18">
        <f>Noten!O41</f>
        <v>0</v>
      </c>
      <c r="M27" s="18">
        <f>Noten!P41</f>
        <v>0</v>
      </c>
      <c r="N27" s="18">
        <f>Noten!U41</f>
        <v>0</v>
      </c>
    </row>
    <row r="28" spans="1:14" ht="13.15" customHeight="1" thickBot="1">
      <c r="A28" s="1">
        <v>27</v>
      </c>
      <c r="B28" s="17" t="str">
        <f>TEXT(Noten!C42,"")</f>
        <v/>
      </c>
      <c r="C28" s="18" t="str">
        <f>TEXT(Noten!D42,"")</f>
        <v/>
      </c>
      <c r="D28" s="19" t="str">
        <f>Noten!E42</f>
        <v/>
      </c>
      <c r="E28" s="18">
        <f>Noten!F42</f>
        <v>0</v>
      </c>
      <c r="F28" s="18">
        <f>Noten!G42</f>
        <v>0</v>
      </c>
      <c r="G28" s="18">
        <f>Noten!H42</f>
        <v>0</v>
      </c>
      <c r="H28" s="18">
        <f>Noten!I42</f>
        <v>0</v>
      </c>
      <c r="I28" s="18">
        <f>Noten!L42</f>
        <v>0</v>
      </c>
      <c r="J28" s="18">
        <f>Noten!M42</f>
        <v>0</v>
      </c>
      <c r="K28" s="18">
        <f>Noten!N42</f>
        <v>0</v>
      </c>
      <c r="L28" s="18">
        <f>Noten!O42</f>
        <v>0</v>
      </c>
      <c r="M28" s="18">
        <f>Noten!P42</f>
        <v>0</v>
      </c>
      <c r="N28" s="18">
        <f>Noten!U42</f>
        <v>0</v>
      </c>
    </row>
    <row r="29" spans="1:14" ht="13.15" customHeight="1" thickBot="1">
      <c r="A29" s="1">
        <v>28</v>
      </c>
      <c r="B29" s="17" t="str">
        <f>TEXT(Noten!C43,"")</f>
        <v/>
      </c>
      <c r="C29" s="18" t="str">
        <f>TEXT(Noten!D43,"")</f>
        <v/>
      </c>
      <c r="D29" s="19" t="str">
        <f>Noten!E43</f>
        <v/>
      </c>
      <c r="E29" s="18">
        <f>Noten!F43</f>
        <v>0</v>
      </c>
      <c r="F29" s="18">
        <f>Noten!G43</f>
        <v>0</v>
      </c>
      <c r="G29" s="18">
        <f>Noten!H43</f>
        <v>0</v>
      </c>
      <c r="H29" s="18">
        <f>Noten!I43</f>
        <v>0</v>
      </c>
      <c r="I29" s="18">
        <f>Noten!L43</f>
        <v>0</v>
      </c>
      <c r="J29" s="18">
        <f>Noten!M43</f>
        <v>0</v>
      </c>
      <c r="K29" s="18">
        <f>Noten!N43</f>
        <v>0</v>
      </c>
      <c r="L29" s="18">
        <f>Noten!O43</f>
        <v>0</v>
      </c>
      <c r="M29" s="18">
        <f>Noten!P43</f>
        <v>0</v>
      </c>
      <c r="N29" s="18">
        <f>Noten!U43</f>
        <v>0</v>
      </c>
    </row>
    <row r="30" spans="1:14" ht="13.15" customHeight="1" thickBot="1">
      <c r="A30" s="1">
        <v>29</v>
      </c>
      <c r="B30" s="17" t="str">
        <f>TEXT(Noten!C44,"")</f>
        <v/>
      </c>
      <c r="C30" s="18" t="str">
        <f>TEXT(Noten!D44,"")</f>
        <v/>
      </c>
      <c r="D30" s="19" t="str">
        <f>Noten!E44</f>
        <v/>
      </c>
      <c r="E30" s="18">
        <f>Noten!F44</f>
        <v>0</v>
      </c>
      <c r="F30" s="18">
        <f>Noten!G44</f>
        <v>0</v>
      </c>
      <c r="G30" s="18">
        <f>Noten!H44</f>
        <v>0</v>
      </c>
      <c r="H30" s="18">
        <f>Noten!I44</f>
        <v>0</v>
      </c>
      <c r="I30" s="18">
        <f>Noten!L44</f>
        <v>0</v>
      </c>
      <c r="J30" s="18">
        <f>Noten!M44</f>
        <v>0</v>
      </c>
      <c r="K30" s="18">
        <f>Noten!N44</f>
        <v>0</v>
      </c>
      <c r="L30" s="18">
        <f>Noten!O44</f>
        <v>0</v>
      </c>
      <c r="M30" s="18">
        <f>Noten!P44</f>
        <v>0</v>
      </c>
      <c r="N30" s="18">
        <f>Noten!U44</f>
        <v>0</v>
      </c>
    </row>
    <row r="31" spans="1:14" ht="13.15" customHeight="1" thickBot="1">
      <c r="A31" s="1">
        <v>30</v>
      </c>
      <c r="B31" s="17" t="e">
        <f>TEXT(Noten!#REF!,"")</f>
        <v>#REF!</v>
      </c>
      <c r="C31" s="18" t="e">
        <f>TEXT(Noten!#REF!,"")</f>
        <v>#REF!</v>
      </c>
      <c r="D31" s="19" t="e">
        <f>Noten!#REF!</f>
        <v>#REF!</v>
      </c>
      <c r="E31" s="18" t="e">
        <f>Noten!#REF!</f>
        <v>#REF!</v>
      </c>
      <c r="F31" s="18" t="e">
        <f>Noten!#REF!</f>
        <v>#REF!</v>
      </c>
      <c r="G31" s="18" t="e">
        <f>Noten!#REF!</f>
        <v>#REF!</v>
      </c>
      <c r="H31" s="18" t="e">
        <f>Noten!#REF!</f>
        <v>#REF!</v>
      </c>
      <c r="I31" s="18" t="e">
        <f>Noten!#REF!</f>
        <v>#REF!</v>
      </c>
      <c r="J31" s="18" t="e">
        <f>Noten!#REF!</f>
        <v>#REF!</v>
      </c>
      <c r="K31" s="18" t="e">
        <f>Noten!#REF!</f>
        <v>#REF!</v>
      </c>
      <c r="L31" s="18" t="e">
        <f>Noten!#REF!</f>
        <v>#REF!</v>
      </c>
      <c r="M31" s="18" t="e">
        <f>Noten!#REF!</f>
        <v>#REF!</v>
      </c>
      <c r="N31" s="18" t="e">
        <f>Noten!#REF!</f>
        <v>#REF!</v>
      </c>
    </row>
    <row r="32" spans="1:14" ht="13.15" customHeight="1" thickBot="1">
      <c r="A32" s="1">
        <v>31</v>
      </c>
      <c r="B32" s="17" t="e">
        <f>TEXT(Noten!#REF!,"")</f>
        <v>#REF!</v>
      </c>
      <c r="C32" s="18" t="e">
        <f>TEXT(Noten!#REF!,"")</f>
        <v>#REF!</v>
      </c>
      <c r="D32" s="19" t="e">
        <f>Noten!#REF!</f>
        <v>#REF!</v>
      </c>
      <c r="E32" s="18" t="e">
        <f>Noten!#REF!</f>
        <v>#REF!</v>
      </c>
      <c r="F32" s="18" t="e">
        <f>Noten!#REF!</f>
        <v>#REF!</v>
      </c>
      <c r="G32" s="18" t="e">
        <f>Noten!#REF!</f>
        <v>#REF!</v>
      </c>
      <c r="H32" s="18" t="e">
        <f>Noten!#REF!</f>
        <v>#REF!</v>
      </c>
      <c r="I32" s="18" t="e">
        <f>Noten!#REF!</f>
        <v>#REF!</v>
      </c>
      <c r="J32" s="18" t="e">
        <f>Noten!#REF!</f>
        <v>#REF!</v>
      </c>
      <c r="K32" s="18" t="e">
        <f>Noten!#REF!</f>
        <v>#REF!</v>
      </c>
      <c r="L32" s="18" t="e">
        <f>Noten!#REF!</f>
        <v>#REF!</v>
      </c>
      <c r="M32" s="18" t="e">
        <f>Noten!#REF!</f>
        <v>#REF!</v>
      </c>
      <c r="N32" s="18" t="e">
        <f>Noten!#REF!</f>
        <v>#REF!</v>
      </c>
    </row>
    <row r="33" spans="1:14" ht="13.15" customHeight="1" thickBot="1">
      <c r="A33" s="1">
        <v>32</v>
      </c>
      <c r="B33" s="17" t="e">
        <f>TEXT(Noten!#REF!,"")</f>
        <v>#REF!</v>
      </c>
      <c r="C33" s="18" t="e">
        <f>TEXT(Noten!#REF!,"")</f>
        <v>#REF!</v>
      </c>
      <c r="D33" s="19" t="e">
        <f>Noten!#REF!</f>
        <v>#REF!</v>
      </c>
      <c r="E33" s="18" t="e">
        <f>Noten!#REF!</f>
        <v>#REF!</v>
      </c>
      <c r="F33" s="18" t="e">
        <f>Noten!#REF!</f>
        <v>#REF!</v>
      </c>
      <c r="G33" s="18" t="e">
        <f>Noten!#REF!</f>
        <v>#REF!</v>
      </c>
      <c r="H33" s="18" t="e">
        <f>Noten!#REF!</f>
        <v>#REF!</v>
      </c>
      <c r="I33" s="18" t="e">
        <f>Noten!#REF!</f>
        <v>#REF!</v>
      </c>
      <c r="J33" s="18" t="e">
        <f>Noten!#REF!</f>
        <v>#REF!</v>
      </c>
      <c r="K33" s="18" t="e">
        <f>Noten!#REF!</f>
        <v>#REF!</v>
      </c>
      <c r="L33" s="18" t="e">
        <f>Noten!#REF!</f>
        <v>#REF!</v>
      </c>
      <c r="M33" s="18" t="e">
        <f>Noten!#REF!</f>
        <v>#REF!</v>
      </c>
      <c r="N33" s="18" t="e">
        <f>Noten!#REF!</f>
        <v>#REF!</v>
      </c>
    </row>
    <row r="34" spans="1:14" ht="13.15" customHeight="1" thickBot="1">
      <c r="A34" s="1">
        <v>33</v>
      </c>
      <c r="B34" s="17" t="e">
        <f>TEXT(Noten!#REF!,"")</f>
        <v>#REF!</v>
      </c>
      <c r="C34" s="18" t="e">
        <f>TEXT(Noten!#REF!,"")</f>
        <v>#REF!</v>
      </c>
      <c r="D34" s="19" t="e">
        <f>Noten!#REF!</f>
        <v>#REF!</v>
      </c>
      <c r="E34" s="18" t="e">
        <f>Noten!#REF!</f>
        <v>#REF!</v>
      </c>
      <c r="F34" s="18" t="e">
        <f>Noten!#REF!</f>
        <v>#REF!</v>
      </c>
      <c r="G34" s="18" t="e">
        <f>Noten!#REF!</f>
        <v>#REF!</v>
      </c>
      <c r="H34" s="18" t="e">
        <f>Noten!#REF!</f>
        <v>#REF!</v>
      </c>
      <c r="I34" s="18" t="e">
        <f>Noten!#REF!</f>
        <v>#REF!</v>
      </c>
      <c r="J34" s="18" t="e">
        <f>Noten!#REF!</f>
        <v>#REF!</v>
      </c>
      <c r="K34" s="18" t="e">
        <f>Noten!#REF!</f>
        <v>#REF!</v>
      </c>
      <c r="L34" s="18" t="e">
        <f>Noten!#REF!</f>
        <v>#REF!</v>
      </c>
      <c r="M34" s="18" t="e">
        <f>Noten!#REF!</f>
        <v>#REF!</v>
      </c>
      <c r="N34" s="18" t="e">
        <f>Noten!#REF!</f>
        <v>#REF!</v>
      </c>
    </row>
    <row r="35" spans="1:14" ht="13.15" customHeight="1" thickBot="1">
      <c r="A35" s="1">
        <v>34</v>
      </c>
      <c r="B35" s="17" t="e">
        <f>TEXT(Noten!#REF!,"")</f>
        <v>#REF!</v>
      </c>
      <c r="C35" s="18" t="e">
        <f>TEXT(Noten!#REF!,"")</f>
        <v>#REF!</v>
      </c>
      <c r="D35" s="19" t="e">
        <f>Noten!#REF!</f>
        <v>#REF!</v>
      </c>
      <c r="E35" s="18" t="e">
        <f>Noten!#REF!</f>
        <v>#REF!</v>
      </c>
      <c r="F35" s="18" t="e">
        <f>Noten!#REF!</f>
        <v>#REF!</v>
      </c>
      <c r="G35" s="18" t="e">
        <f>Noten!#REF!</f>
        <v>#REF!</v>
      </c>
      <c r="H35" s="18" t="e">
        <f>Noten!#REF!</f>
        <v>#REF!</v>
      </c>
      <c r="I35" s="18" t="e">
        <f>Noten!#REF!</f>
        <v>#REF!</v>
      </c>
      <c r="J35" s="18" t="e">
        <f>Noten!#REF!</f>
        <v>#REF!</v>
      </c>
      <c r="K35" s="18" t="e">
        <f>Noten!#REF!</f>
        <v>#REF!</v>
      </c>
      <c r="L35" s="18" t="e">
        <f>Noten!#REF!</f>
        <v>#REF!</v>
      </c>
      <c r="M35" s="18" t="e">
        <f>Noten!#REF!</f>
        <v>#REF!</v>
      </c>
      <c r="N35" s="18" t="e">
        <f>Noten!#REF!</f>
        <v>#REF!</v>
      </c>
    </row>
    <row r="36" spans="1:14" ht="13.15" customHeight="1" thickBot="1">
      <c r="A36" s="1">
        <v>35</v>
      </c>
      <c r="B36" s="17" t="str">
        <f>TEXT(Noten!C45,"")</f>
        <v/>
      </c>
      <c r="C36" s="18" t="str">
        <f>TEXT(Noten!D45,"")</f>
        <v/>
      </c>
      <c r="D36" s="19" t="str">
        <f>Noten!E45</f>
        <v/>
      </c>
      <c r="E36" s="18">
        <f>Noten!F45</f>
        <v>0</v>
      </c>
      <c r="F36" s="18">
        <f>Noten!G45</f>
        <v>0</v>
      </c>
      <c r="G36" s="18">
        <f>Noten!H45</f>
        <v>0</v>
      </c>
      <c r="H36" s="18">
        <f>Noten!I45</f>
        <v>0</v>
      </c>
      <c r="I36" s="18">
        <f>Noten!L45</f>
        <v>0</v>
      </c>
      <c r="J36" s="18">
        <f>Noten!M45</f>
        <v>0</v>
      </c>
      <c r="K36" s="18">
        <f>Noten!N45</f>
        <v>0</v>
      </c>
      <c r="L36" s="18">
        <f>Noten!O45</f>
        <v>0</v>
      </c>
      <c r="M36" s="18">
        <f>Noten!P45</f>
        <v>0</v>
      </c>
      <c r="N36" s="18">
        <f>Noten!U45</f>
        <v>0</v>
      </c>
    </row>
    <row r="37" spans="1:14" ht="13.15" customHeight="1" thickBot="1">
      <c r="A37" s="1">
        <v>36</v>
      </c>
      <c r="B37" s="17" t="e">
        <f>TEXT(Noten!#REF!,"")</f>
        <v>#REF!</v>
      </c>
      <c r="C37" s="18" t="e">
        <f>TEXT(Noten!#REF!,"")</f>
        <v>#REF!</v>
      </c>
      <c r="D37" s="19" t="e">
        <f>Noten!#REF!</f>
        <v>#REF!</v>
      </c>
      <c r="E37" s="18" t="e">
        <f>Noten!#REF!</f>
        <v>#REF!</v>
      </c>
      <c r="F37" s="18" t="e">
        <f>Noten!#REF!</f>
        <v>#REF!</v>
      </c>
      <c r="G37" s="18" t="e">
        <f>Noten!#REF!</f>
        <v>#REF!</v>
      </c>
      <c r="H37" s="18" t="e">
        <f>Noten!#REF!</f>
        <v>#REF!</v>
      </c>
      <c r="I37" s="18" t="e">
        <f>Noten!#REF!</f>
        <v>#REF!</v>
      </c>
      <c r="J37" s="18" t="e">
        <f>Noten!#REF!</f>
        <v>#REF!</v>
      </c>
      <c r="K37" s="18" t="e">
        <f>Noten!#REF!</f>
        <v>#REF!</v>
      </c>
      <c r="L37" s="18" t="e">
        <f>Noten!#REF!</f>
        <v>#REF!</v>
      </c>
      <c r="M37" s="18" t="e">
        <f>Noten!#REF!</f>
        <v>#REF!</v>
      </c>
      <c r="N37" s="18" t="e">
        <f>Noten!#REF!</f>
        <v>#REF!</v>
      </c>
    </row>
    <row r="38" spans="1:14" ht="13.15" customHeight="1" thickBot="1">
      <c r="A38" s="1">
        <v>37</v>
      </c>
      <c r="B38" s="17" t="e">
        <f>TEXT(Noten!#REF!,"")</f>
        <v>#REF!</v>
      </c>
      <c r="C38" s="18" t="e">
        <f>TEXT(Noten!#REF!,"")</f>
        <v>#REF!</v>
      </c>
      <c r="D38" s="19" t="e">
        <f>Noten!#REF!</f>
        <v>#REF!</v>
      </c>
      <c r="E38" s="18" t="e">
        <f>Noten!#REF!</f>
        <v>#REF!</v>
      </c>
      <c r="F38" s="18" t="e">
        <f>Noten!#REF!</f>
        <v>#REF!</v>
      </c>
      <c r="G38" s="18" t="e">
        <f>Noten!#REF!</f>
        <v>#REF!</v>
      </c>
      <c r="H38" s="18" t="e">
        <f>Noten!#REF!</f>
        <v>#REF!</v>
      </c>
      <c r="I38" s="18" t="e">
        <f>Noten!#REF!</f>
        <v>#REF!</v>
      </c>
      <c r="J38" s="18" t="e">
        <f>Noten!#REF!</f>
        <v>#REF!</v>
      </c>
      <c r="K38" s="18" t="e">
        <f>Noten!#REF!</f>
        <v>#REF!</v>
      </c>
      <c r="L38" s="18" t="e">
        <f>Noten!#REF!</f>
        <v>#REF!</v>
      </c>
      <c r="M38" s="18" t="e">
        <f>Noten!#REF!</f>
        <v>#REF!</v>
      </c>
      <c r="N38" s="18" t="e">
        <f>Noten!#REF!</f>
        <v>#REF!</v>
      </c>
    </row>
    <row r="39" spans="1:14" ht="13.15" customHeight="1" thickBot="1">
      <c r="A39" s="1">
        <v>38</v>
      </c>
      <c r="B39" s="17" t="e">
        <f>TEXT(Noten!#REF!,"")</f>
        <v>#REF!</v>
      </c>
      <c r="C39" s="18" t="e">
        <f>TEXT(Noten!#REF!,"")</f>
        <v>#REF!</v>
      </c>
      <c r="D39" s="19" t="e">
        <f>Noten!#REF!</f>
        <v>#REF!</v>
      </c>
      <c r="E39" s="18" t="e">
        <f>Noten!#REF!</f>
        <v>#REF!</v>
      </c>
      <c r="F39" s="18" t="e">
        <f>Noten!#REF!</f>
        <v>#REF!</v>
      </c>
      <c r="G39" s="18" t="e">
        <f>Noten!#REF!</f>
        <v>#REF!</v>
      </c>
      <c r="H39" s="18" t="e">
        <f>Noten!#REF!</f>
        <v>#REF!</v>
      </c>
      <c r="I39" s="18" t="e">
        <f>Noten!#REF!</f>
        <v>#REF!</v>
      </c>
      <c r="J39" s="18" t="e">
        <f>Noten!#REF!</f>
        <v>#REF!</v>
      </c>
      <c r="K39" s="18" t="e">
        <f>Noten!#REF!</f>
        <v>#REF!</v>
      </c>
      <c r="L39" s="18" t="e">
        <f>Noten!#REF!</f>
        <v>#REF!</v>
      </c>
      <c r="M39" s="18" t="e">
        <f>Noten!#REF!</f>
        <v>#REF!</v>
      </c>
      <c r="N39" s="18" t="e">
        <f>Noten!#REF!</f>
        <v>#REF!</v>
      </c>
    </row>
    <row r="40" spans="1:14" ht="13.15" customHeight="1" thickBot="1">
      <c r="A40" s="1">
        <v>39</v>
      </c>
      <c r="B40" s="17" t="e">
        <f>TEXT(Noten!#REF!,"")</f>
        <v>#REF!</v>
      </c>
      <c r="C40" s="18" t="e">
        <f>TEXT(Noten!#REF!,"")</f>
        <v>#REF!</v>
      </c>
      <c r="D40" s="19" t="e">
        <f>Noten!#REF!</f>
        <v>#REF!</v>
      </c>
      <c r="E40" s="18" t="e">
        <f>Noten!#REF!</f>
        <v>#REF!</v>
      </c>
      <c r="F40" s="18" t="e">
        <f>Noten!#REF!</f>
        <v>#REF!</v>
      </c>
      <c r="G40" s="18" t="e">
        <f>Noten!#REF!</f>
        <v>#REF!</v>
      </c>
      <c r="H40" s="18" t="e">
        <f>Noten!#REF!</f>
        <v>#REF!</v>
      </c>
      <c r="I40" s="18" t="e">
        <f>Noten!#REF!</f>
        <v>#REF!</v>
      </c>
      <c r="J40" s="18" t="e">
        <f>Noten!#REF!</f>
        <v>#REF!</v>
      </c>
      <c r="K40" s="18" t="e">
        <f>Noten!#REF!</f>
        <v>#REF!</v>
      </c>
      <c r="L40" s="18" t="e">
        <f>Noten!#REF!</f>
        <v>#REF!</v>
      </c>
      <c r="M40" s="18" t="e">
        <f>Noten!#REF!</f>
        <v>#REF!</v>
      </c>
      <c r="N40" s="18" t="e">
        <f>Noten!#REF!</f>
        <v>#REF!</v>
      </c>
    </row>
    <row r="41" spans="1:14" ht="13.15" customHeight="1">
      <c r="A41" s="1">
        <v>40</v>
      </c>
      <c r="B41" s="17" t="e">
        <f>TEXT(Noten!#REF!,"")</f>
        <v>#REF!</v>
      </c>
      <c r="C41" s="18" t="e">
        <f>TEXT(Noten!#REF!,"")</f>
        <v>#REF!</v>
      </c>
      <c r="D41" s="19" t="e">
        <f>Noten!#REF!</f>
        <v>#REF!</v>
      </c>
      <c r="E41" s="18" t="e">
        <f>Noten!#REF!</f>
        <v>#REF!</v>
      </c>
      <c r="F41" s="18" t="e">
        <f>Noten!#REF!</f>
        <v>#REF!</v>
      </c>
      <c r="G41" s="18" t="e">
        <f>Noten!#REF!</f>
        <v>#REF!</v>
      </c>
      <c r="H41" s="18" t="e">
        <f>Noten!#REF!</f>
        <v>#REF!</v>
      </c>
      <c r="I41" s="18" t="e">
        <f>Noten!#REF!</f>
        <v>#REF!</v>
      </c>
      <c r="J41" s="18" t="e">
        <f>Noten!#REF!</f>
        <v>#REF!</v>
      </c>
      <c r="K41" s="18" t="e">
        <f>Noten!#REF!</f>
        <v>#REF!</v>
      </c>
      <c r="L41" s="18" t="e">
        <f>Noten!#REF!</f>
        <v>#REF!</v>
      </c>
      <c r="M41" s="18" t="e">
        <f>Noten!#REF!</f>
        <v>#REF!</v>
      </c>
      <c r="N41" s="18" t="e">
        <f>Noten!#REF!</f>
        <v>#REF!</v>
      </c>
    </row>
  </sheetData>
  <sheetProtection sheet="1" objects="1" scenarios="1"/>
  <mergeCells count="1">
    <mergeCell ref="C1:D1"/>
  </mergeCells>
  <phoneticPr fontId="2" type="noConversion"/>
  <pageMargins left="0.78740157480314965" right="0.78740157480314965" top="0.59055118110236227" bottom="0.59055118110236227" header="0.31496062992125984" footer="0.31496062992125984"/>
  <pageSetup paperSize="9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Noten</vt:lpstr>
      <vt:lpstr>Druck</vt:lpstr>
      <vt:lpstr>Sonst</vt:lpstr>
      <vt:lpstr>Druck!Druckbereich</vt:lpstr>
    </vt:vector>
  </TitlesOfParts>
  <Company>RM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Paukert</dc:creator>
  <cp:lastModifiedBy>Herbert Paukert</cp:lastModifiedBy>
  <cp:lastPrinted>2014-11-11T22:59:36Z</cp:lastPrinted>
  <dcterms:created xsi:type="dcterms:W3CDTF">2008-11-07T13:00:28Z</dcterms:created>
  <dcterms:modified xsi:type="dcterms:W3CDTF">2014-11-11T22:59:54Z</dcterms:modified>
</cp:coreProperties>
</file>