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60" windowWidth="15480" windowHeight="8148"/>
  </bookViews>
  <sheets>
    <sheet name="Auswertung Probematura 1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Z15" i="1"/>
  <c r="BA15"/>
  <c r="BB15"/>
  <c r="AZ16"/>
  <c r="BA16"/>
  <c r="BB16"/>
  <c r="AZ17"/>
  <c r="BA17"/>
  <c r="BB17"/>
  <c r="AZ18"/>
  <c r="BA18"/>
  <c r="BB18"/>
  <c r="AZ19"/>
  <c r="BA19"/>
  <c r="BB19"/>
  <c r="AZ20"/>
  <c r="BA20"/>
  <c r="BB20"/>
  <c r="AZ21"/>
  <c r="BA21"/>
  <c r="BB21"/>
  <c r="AZ22"/>
  <c r="BA22"/>
  <c r="BB22"/>
  <c r="AZ23"/>
  <c r="BA23"/>
  <c r="BB23"/>
  <c r="AZ24"/>
  <c r="BA24"/>
  <c r="BB24"/>
  <c r="AZ25"/>
  <c r="BA25"/>
  <c r="BB25"/>
  <c r="AZ26"/>
  <c r="BA26"/>
  <c r="BB26"/>
  <c r="AZ27"/>
  <c r="BA27"/>
  <c r="BB27"/>
  <c r="AZ28"/>
  <c r="BA28"/>
  <c r="BB28"/>
  <c r="AZ29"/>
  <c r="BA29"/>
  <c r="BB29"/>
  <c r="AZ30"/>
  <c r="BA30"/>
  <c r="BB30"/>
  <c r="AZ31"/>
  <c r="BA31"/>
  <c r="BB31"/>
  <c r="AZ32"/>
  <c r="BA32"/>
  <c r="BB32"/>
  <c r="AZ33"/>
  <c r="BA33"/>
  <c r="BB33"/>
  <c r="AZ34"/>
  <c r="BA34"/>
  <c r="BB34"/>
  <c r="AZ35"/>
  <c r="BA35"/>
  <c r="BB35"/>
  <c r="AZ36"/>
  <c r="BA36"/>
  <c r="BB36"/>
  <c r="AZ37"/>
  <c r="BA37"/>
  <c r="BB37"/>
  <c r="AZ38"/>
  <c r="BA38"/>
  <c r="BB38"/>
  <c r="AZ39"/>
  <c r="BA39"/>
  <c r="BB39"/>
  <c r="AZ40"/>
  <c r="BA40"/>
  <c r="BB40"/>
  <c r="AZ41"/>
  <c r="BA41"/>
  <c r="BB41"/>
  <c r="AZ42"/>
  <c r="BA42"/>
  <c r="BB42"/>
  <c r="AZ43"/>
  <c r="BA43"/>
  <c r="BB43"/>
  <c r="AZ44"/>
  <c r="BA44"/>
  <c r="BB44"/>
  <c r="AZ45"/>
  <c r="BA45"/>
  <c r="BB45"/>
  <c r="AZ46"/>
  <c r="BA46"/>
  <c r="BB46"/>
  <c r="AZ47"/>
  <c r="BA47"/>
  <c r="BB47"/>
  <c r="AZ48"/>
  <c r="BB48"/>
  <c r="AZ14"/>
  <c r="BA14"/>
  <c r="BB14"/>
  <c r="AZ13"/>
  <c r="BA13"/>
  <c r="BB13"/>
  <c r="BC44"/>
  <c r="C49"/>
  <c r="BC49"/>
  <c r="AD50"/>
  <c r="AD51"/>
  <c r="AE50"/>
  <c r="AE51"/>
  <c r="AF50"/>
  <c r="AF51"/>
  <c r="AG50"/>
  <c r="AG51"/>
  <c r="AH50"/>
  <c r="AH51"/>
  <c r="AI50"/>
  <c r="AI51"/>
  <c r="AJ50"/>
  <c r="AJ51"/>
  <c r="AK50"/>
  <c r="AK51"/>
  <c r="AL50"/>
  <c r="AL51"/>
  <c r="AM50"/>
  <c r="AM51"/>
  <c r="AN50"/>
  <c r="AN51"/>
  <c r="AO50"/>
  <c r="AO51"/>
  <c r="AP50"/>
  <c r="AP51"/>
  <c r="AQ50"/>
  <c r="AQ51"/>
  <c r="L50"/>
  <c r="L51"/>
  <c r="M50"/>
  <c r="M51"/>
  <c r="N50"/>
  <c r="N51"/>
  <c r="O50"/>
  <c r="O51"/>
  <c r="P50"/>
  <c r="P51"/>
  <c r="Q50"/>
  <c r="Q51"/>
  <c r="R50"/>
  <c r="R51"/>
  <c r="S50"/>
  <c r="S51"/>
  <c r="T50"/>
  <c r="T51"/>
  <c r="U50"/>
  <c r="U51"/>
  <c r="V50"/>
  <c r="V51"/>
  <c r="W50"/>
  <c r="W51"/>
  <c r="X50"/>
  <c r="X51"/>
  <c r="Y50"/>
  <c r="Y51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C36"/>
  <c r="BC37"/>
  <c r="BC38"/>
  <c r="BC39"/>
  <c r="BC40"/>
  <c r="BC41"/>
  <c r="BC42"/>
  <c r="BC43"/>
  <c r="BC45"/>
  <c r="BC46"/>
  <c r="BC47"/>
  <c r="BC48"/>
  <c r="BC14"/>
  <c r="BC13"/>
  <c r="BA48"/>
  <c r="BB49"/>
  <c r="AR50"/>
  <c r="AS50"/>
  <c r="AT50"/>
  <c r="AU50"/>
  <c r="AV50"/>
  <c r="AW50"/>
  <c r="AX50"/>
  <c r="AY50"/>
  <c r="AB50"/>
  <c r="BD13"/>
  <c r="BE13"/>
  <c r="BF13"/>
  <c r="BG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BD14"/>
  <c r="BE14"/>
  <c r="BF14"/>
  <c r="BG14"/>
  <c r="BD15"/>
  <c r="BE15"/>
  <c r="BF15"/>
  <c r="BG15"/>
  <c r="BD16"/>
  <c r="BE16"/>
  <c r="BF16"/>
  <c r="BG16"/>
  <c r="BD17"/>
  <c r="BE17"/>
  <c r="BF17"/>
  <c r="BG17"/>
  <c r="BD18"/>
  <c r="BE18"/>
  <c r="BF18"/>
  <c r="BG18"/>
  <c r="BD19"/>
  <c r="BE19"/>
  <c r="BF19"/>
  <c r="BG19"/>
  <c r="BD20"/>
  <c r="BE20"/>
  <c r="BF20"/>
  <c r="BG20"/>
  <c r="BD21"/>
  <c r="BE21"/>
  <c r="BF21"/>
  <c r="BG21"/>
  <c r="BD22"/>
  <c r="BE22"/>
  <c r="BF22"/>
  <c r="BG22"/>
  <c r="BD23"/>
  <c r="BE23"/>
  <c r="BF23"/>
  <c r="BG23"/>
  <c r="BD24"/>
  <c r="BE24"/>
  <c r="BF24"/>
  <c r="BG24"/>
  <c r="BD25"/>
  <c r="BE25"/>
  <c r="BF25"/>
  <c r="BG25"/>
  <c r="BD26"/>
  <c r="BE26"/>
  <c r="BF26"/>
  <c r="BG26"/>
  <c r="BD27"/>
  <c r="BE27"/>
  <c r="BF27"/>
  <c r="BG27"/>
  <c r="BD28"/>
  <c r="BE28"/>
  <c r="BF28"/>
  <c r="BG28"/>
  <c r="BD29"/>
  <c r="BE29"/>
  <c r="BF29"/>
  <c r="BG29"/>
  <c r="BD30"/>
  <c r="BE30"/>
  <c r="BF30"/>
  <c r="BG30"/>
  <c r="BD31"/>
  <c r="BE31"/>
  <c r="BF31"/>
  <c r="BG31"/>
  <c r="BD32"/>
  <c r="BE32"/>
  <c r="BF32"/>
  <c r="BG32"/>
  <c r="BD33"/>
  <c r="BE33"/>
  <c r="BF33"/>
  <c r="BG33"/>
  <c r="BD34"/>
  <c r="BE34"/>
  <c r="BF34"/>
  <c r="BG34"/>
  <c r="BD35"/>
  <c r="BE35"/>
  <c r="BF35"/>
  <c r="BG35"/>
  <c r="BD36"/>
  <c r="BE36"/>
  <c r="BF36"/>
  <c r="BG36"/>
  <c r="BD37"/>
  <c r="BE37"/>
  <c r="BF37"/>
  <c r="BG37"/>
  <c r="BD38"/>
  <c r="BE38"/>
  <c r="BF38"/>
  <c r="BG38"/>
  <c r="BD39"/>
  <c r="BE39"/>
  <c r="BF39"/>
  <c r="BG39"/>
  <c r="BD40"/>
  <c r="BE40"/>
  <c r="BF40"/>
  <c r="BG40"/>
  <c r="BD41"/>
  <c r="BE41"/>
  <c r="BF41"/>
  <c r="BG41"/>
  <c r="BD42"/>
  <c r="BE42"/>
  <c r="BF42"/>
  <c r="BG42"/>
  <c r="BD43"/>
  <c r="BE43"/>
  <c r="BF43"/>
  <c r="BG43"/>
  <c r="BD44"/>
  <c r="BE44"/>
  <c r="BF44"/>
  <c r="BG44"/>
  <c r="BD45"/>
  <c r="BE45"/>
  <c r="BF45"/>
  <c r="BG45"/>
  <c r="BD46"/>
  <c r="BE46"/>
  <c r="BF46"/>
  <c r="BG46"/>
  <c r="BD47"/>
  <c r="BE47"/>
  <c r="BF47"/>
  <c r="BG47"/>
  <c r="BD48"/>
  <c r="BE48"/>
  <c r="BF48"/>
  <c r="BG48"/>
  <c r="AS51"/>
  <c r="D50"/>
  <c r="E50"/>
  <c r="F50"/>
  <c r="G50"/>
  <c r="H50"/>
  <c r="I50"/>
  <c r="J50"/>
  <c r="K50"/>
  <c r="Z50"/>
  <c r="AA50"/>
  <c r="AC50"/>
  <c r="BA49"/>
  <c r="AZ49"/>
  <c r="AR51"/>
  <c r="AB51"/>
  <c r="AV51"/>
  <c r="AX51"/>
  <c r="AT51"/>
  <c r="AY51"/>
  <c r="AW51"/>
  <c r="AU51"/>
  <c r="K51"/>
  <c r="G51"/>
  <c r="AC51"/>
  <c r="Z51"/>
  <c r="J51"/>
  <c r="H51"/>
  <c r="F51"/>
  <c r="AA51"/>
  <c r="I51"/>
  <c r="E51"/>
  <c r="D51"/>
</calcChain>
</file>

<file path=xl/sharedStrings.xml><?xml version="1.0" encoding="utf-8"?>
<sst xmlns="http://schemas.openxmlformats.org/spreadsheetml/2006/main" count="85" uniqueCount="82">
  <si>
    <t>Test</t>
  </si>
  <si>
    <t>Schulkennzahl</t>
  </si>
  <si>
    <t>Schulbezeichnung</t>
  </si>
  <si>
    <t>Klasse</t>
  </si>
  <si>
    <t>Schulform</t>
  </si>
  <si>
    <t>Teil-1</t>
  </si>
  <si>
    <t>Teil-2</t>
  </si>
  <si>
    <t xml:space="preserve"> Aufgabe 1</t>
  </si>
  <si>
    <t xml:space="preserve"> Aufgabe 2</t>
  </si>
  <si>
    <t xml:space="preserve"> Aufgabe 3</t>
  </si>
  <si>
    <t xml:space="preserve"> Aufgabe 4</t>
  </si>
  <si>
    <t xml:space="preserve"> Aufgabe 5</t>
  </si>
  <si>
    <t xml:space="preserve"> Aufgabe 6</t>
  </si>
  <si>
    <t xml:space="preserve"> Aufgabe 7</t>
  </si>
  <si>
    <t xml:space="preserve"> Aufgabe 8</t>
  </si>
  <si>
    <t xml:space="preserve"> Aufgabe 9</t>
  </si>
  <si>
    <t xml:space="preserve"> Aufgabe 10</t>
  </si>
  <si>
    <t>Aufgabe 1a</t>
  </si>
  <si>
    <t>Aufgabe 1b</t>
  </si>
  <si>
    <t xml:space="preserve"> Summe (Schüler/in)</t>
  </si>
  <si>
    <t>Beurteilung/Note</t>
  </si>
  <si>
    <t xml:space="preserve"> Lösungsquote</t>
  </si>
  <si>
    <t xml:space="preserve"> Test</t>
  </si>
  <si>
    <t xml:space="preserve"> Schule</t>
  </si>
  <si>
    <t xml:space="preserve"> Klasse</t>
  </si>
  <si>
    <t xml:space="preserve"> Schulform</t>
  </si>
  <si>
    <t>GK_A</t>
  </si>
  <si>
    <t>Schüler/in (Code)</t>
  </si>
  <si>
    <t>m/w</t>
  </si>
  <si>
    <t>Schülerzahl</t>
  </si>
  <si>
    <t xml:space="preserve">durchschnittliche Lösungsquote </t>
  </si>
  <si>
    <t>Summe (Aufgabe)</t>
  </si>
  <si>
    <t>Lösungshäufigkeit (Aufgabe)</t>
  </si>
  <si>
    <t>GK_Teil-1+GK_A</t>
  </si>
  <si>
    <t xml:space="preserve"> Aufgabe 11</t>
  </si>
  <si>
    <t xml:space="preserve"> Aufgabe 12</t>
  </si>
  <si>
    <t xml:space="preserve"> Aufgabe 13</t>
  </si>
  <si>
    <t xml:space="preserve"> Aufgabe 14</t>
  </si>
  <si>
    <t xml:space="preserve"> Aufgabe 15</t>
  </si>
  <si>
    <t xml:space="preserve"> Aufgabe 16</t>
  </si>
  <si>
    <t xml:space="preserve"> Aufgabe 17</t>
  </si>
  <si>
    <t xml:space="preserve"> Aufgabe 18</t>
  </si>
  <si>
    <t xml:space="preserve"> Aufgabe 19</t>
  </si>
  <si>
    <t xml:space="preserve"> Aufgabe 20</t>
  </si>
  <si>
    <t xml:space="preserve"> Aufgabe 21</t>
  </si>
  <si>
    <t xml:space="preserve"> Aufgabe 22</t>
  </si>
  <si>
    <t xml:space="preserve"> Aufgabe 23</t>
  </si>
  <si>
    <t xml:space="preserve"> Aufgabe 24</t>
  </si>
  <si>
    <t>Aufgabe 1c</t>
  </si>
  <si>
    <t>Aufgabe 2a</t>
  </si>
  <si>
    <t>Aufgabe 2b</t>
  </si>
  <si>
    <t>Aufgabe 3a</t>
  </si>
  <si>
    <t>Aufgabe 3b</t>
  </si>
  <si>
    <t>Aufgabe 4a</t>
  </si>
  <si>
    <t xml:space="preserve"> Aufgabe 5a</t>
  </si>
  <si>
    <t xml:space="preserve"> Aufgabe 5b</t>
  </si>
  <si>
    <t xml:space="preserve"> Aufgabe 5c</t>
  </si>
  <si>
    <t>Standardisierte kompetenzorientierte schriftliche Reifeprüfung Mathematik – 9. Mai 2014</t>
  </si>
  <si>
    <t>Aufgabe 4b</t>
  </si>
  <si>
    <t>Name01</t>
  </si>
  <si>
    <t>Name02</t>
  </si>
  <si>
    <t>Name03</t>
  </si>
  <si>
    <t>Name04</t>
  </si>
  <si>
    <t>Name05</t>
  </si>
  <si>
    <t>Name06</t>
  </si>
  <si>
    <t>Name07</t>
  </si>
  <si>
    <t>Name08</t>
  </si>
  <si>
    <t>Name09</t>
  </si>
  <si>
    <t>Name10</t>
  </si>
  <si>
    <t>Name11</t>
  </si>
  <si>
    <t>Name12</t>
  </si>
  <si>
    <t>Name13</t>
  </si>
  <si>
    <t>Name14</t>
  </si>
  <si>
    <t>Name15</t>
  </si>
  <si>
    <t>Name16</t>
  </si>
  <si>
    <t>Name17</t>
  </si>
  <si>
    <t>Name18</t>
  </si>
  <si>
    <t>Name19</t>
  </si>
  <si>
    <t>Name20</t>
  </si>
  <si>
    <t>Name21</t>
  </si>
  <si>
    <t>8C / M</t>
  </si>
  <si>
    <t>SRP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</si>
</sst>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11"/>
      <color indexed="9"/>
      <name val="Arial"/>
      <family val="2"/>
      <charset val="1"/>
    </font>
    <font>
      <sz val="11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theme="0" tint="-0.14999847407452621"/>
        <bgColor indexed="47"/>
      </patternFill>
    </fill>
    <fill>
      <patternFill patternType="solid">
        <fgColor rgb="FF00B050"/>
        <bgColor indexed="58"/>
      </patternFill>
    </fill>
  </fills>
  <borders count="7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auto="1"/>
      </right>
      <top style="medium">
        <color indexed="8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double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2" fillId="0" borderId="0" xfId="1" applyFont="1"/>
    <xf numFmtId="0" fontId="2" fillId="0" borderId="0" xfId="1" applyFont="1" applyAlignment="1"/>
    <xf numFmtId="0" fontId="2" fillId="0" borderId="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right" vertical="center" indent="2"/>
    </xf>
    <xf numFmtId="0" fontId="2" fillId="2" borderId="4" xfId="1" applyFont="1" applyFill="1" applyBorder="1"/>
    <xf numFmtId="0" fontId="2" fillId="2" borderId="5" xfId="1" applyFont="1" applyFill="1" applyBorder="1"/>
    <xf numFmtId="0" fontId="2" fillId="2" borderId="6" xfId="1" applyFont="1" applyFill="1" applyBorder="1"/>
    <xf numFmtId="0" fontId="2" fillId="2" borderId="7" xfId="1" applyFont="1" applyFill="1" applyBorder="1"/>
    <xf numFmtId="0" fontId="2" fillId="2" borderId="8" xfId="1" applyFont="1" applyFill="1" applyBorder="1" applyAlignment="1">
      <alignment horizontal="right" vertical="center" indent="2"/>
    </xf>
    <xf numFmtId="0" fontId="2" fillId="3" borderId="9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/>
    <xf numFmtId="0" fontId="2" fillId="4" borderId="12" xfId="1" applyFont="1" applyFill="1" applyBorder="1" applyAlignment="1" applyProtection="1">
      <alignment horizontal="center" vertical="center"/>
      <protection locked="0"/>
    </xf>
    <xf numFmtId="0" fontId="2" fillId="2" borderId="13" xfId="1" applyFont="1" applyFill="1" applyBorder="1" applyAlignment="1">
      <alignment horizontal="right" vertical="center" indent="2"/>
    </xf>
    <xf numFmtId="0" fontId="2" fillId="3" borderId="14" xfId="1" applyFont="1" applyFill="1" applyBorder="1" applyAlignment="1" applyProtection="1">
      <alignment horizontal="center" vertical="center"/>
      <protection locked="0"/>
    </xf>
    <xf numFmtId="0" fontId="2" fillId="2" borderId="15" xfId="1" applyFont="1" applyFill="1" applyBorder="1"/>
    <xf numFmtId="0" fontId="2" fillId="2" borderId="16" xfId="1" applyFont="1" applyFill="1" applyBorder="1"/>
    <xf numFmtId="0" fontId="2" fillId="2" borderId="17" xfId="1" applyFont="1" applyFill="1" applyBorder="1" applyAlignment="1">
      <alignment horizontal="center" vertical="center"/>
    </xf>
    <xf numFmtId="0" fontId="2" fillId="2" borderId="17" xfId="1" applyFont="1" applyFill="1" applyBorder="1"/>
    <xf numFmtId="0" fontId="2" fillId="2" borderId="18" xfId="1" applyFont="1" applyFill="1" applyBorder="1"/>
    <xf numFmtId="0" fontId="2" fillId="5" borderId="6" xfId="1" applyFont="1" applyFill="1" applyBorder="1" applyAlignment="1"/>
    <xf numFmtId="0" fontId="2" fillId="5" borderId="21" xfId="1" applyFont="1" applyFill="1" applyBorder="1" applyAlignment="1"/>
    <xf numFmtId="0" fontId="2" fillId="5" borderId="7" xfId="1" applyFont="1" applyFill="1" applyBorder="1" applyAlignment="1"/>
    <xf numFmtId="0" fontId="2" fillId="5" borderId="22" xfId="1" applyFont="1" applyFill="1" applyBorder="1" applyAlignment="1">
      <alignment textRotation="90"/>
    </xf>
    <xf numFmtId="0" fontId="2" fillId="5" borderId="12" xfId="1" applyFont="1" applyFill="1" applyBorder="1" applyAlignment="1">
      <alignment textRotation="90"/>
    </xf>
    <xf numFmtId="0" fontId="2" fillId="0" borderId="0" xfId="1" applyFont="1" applyAlignment="1">
      <alignment horizontal="center" vertical="center"/>
    </xf>
    <xf numFmtId="0" fontId="2" fillId="2" borderId="27" xfId="1" applyFont="1" applyFill="1" applyBorder="1" applyAlignment="1"/>
    <xf numFmtId="0" fontId="2" fillId="2" borderId="28" xfId="1" applyFont="1" applyFill="1" applyBorder="1" applyAlignment="1"/>
    <xf numFmtId="0" fontId="2" fillId="5" borderId="29" xfId="1" applyFont="1" applyFill="1" applyBorder="1" applyAlignment="1">
      <alignment textRotation="90"/>
    </xf>
    <xf numFmtId="0" fontId="2" fillId="5" borderId="30" xfId="1" applyFont="1" applyFill="1" applyBorder="1" applyAlignment="1">
      <alignment textRotation="90"/>
    </xf>
    <xf numFmtId="0" fontId="2" fillId="5" borderId="31" xfId="1" applyFont="1" applyFill="1" applyBorder="1" applyAlignment="1">
      <alignment textRotation="90"/>
    </xf>
    <xf numFmtId="0" fontId="2" fillId="5" borderId="32" xfId="1" applyFont="1" applyFill="1" applyBorder="1" applyAlignment="1">
      <alignment horizontal="center" textRotation="90"/>
    </xf>
    <xf numFmtId="0" fontId="2" fillId="5" borderId="30" xfId="1" applyFont="1" applyFill="1" applyBorder="1" applyAlignment="1">
      <alignment horizontal="center" textRotation="90"/>
    </xf>
    <xf numFmtId="0" fontId="2" fillId="5" borderId="33" xfId="1" applyFont="1" applyFill="1" applyBorder="1" applyAlignment="1">
      <alignment horizontal="left" vertical="center" indent="2"/>
    </xf>
    <xf numFmtId="0" fontId="2" fillId="5" borderId="34" xfId="1" applyFont="1" applyFill="1" applyBorder="1" applyAlignment="1">
      <alignment horizontal="center" vertical="center"/>
    </xf>
    <xf numFmtId="0" fontId="2" fillId="5" borderId="35" xfId="1" applyFont="1" applyFill="1" applyBorder="1" applyAlignment="1">
      <alignment horizontal="center" vertical="center"/>
    </xf>
    <xf numFmtId="0" fontId="2" fillId="5" borderId="14" xfId="1" applyFont="1" applyFill="1" applyBorder="1" applyAlignment="1">
      <alignment horizontal="center" vertical="center"/>
    </xf>
    <xf numFmtId="49" fontId="2" fillId="4" borderId="36" xfId="1" applyNumberFormat="1" applyFont="1" applyFill="1" applyBorder="1" applyAlignment="1" applyProtection="1">
      <alignment horizontal="left" indent="2"/>
      <protection locked="0"/>
    </xf>
    <xf numFmtId="0" fontId="2" fillId="4" borderId="37" xfId="1" applyFont="1" applyFill="1" applyBorder="1" applyAlignment="1" applyProtection="1">
      <alignment horizontal="center" vertical="center"/>
      <protection locked="0"/>
    </xf>
    <xf numFmtId="1" fontId="2" fillId="4" borderId="38" xfId="1" applyNumberFormat="1" applyFont="1" applyFill="1" applyBorder="1" applyAlignment="1" applyProtection="1">
      <alignment horizontal="center" vertical="center"/>
      <protection locked="0"/>
    </xf>
    <xf numFmtId="1" fontId="2" fillId="4" borderId="3" xfId="1" applyNumberFormat="1" applyFont="1" applyFill="1" applyBorder="1" applyAlignment="1" applyProtection="1">
      <alignment horizontal="center" vertical="center"/>
      <protection locked="0"/>
    </xf>
    <xf numFmtId="1" fontId="2" fillId="4" borderId="21" xfId="1" applyNumberFormat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/>
    </xf>
    <xf numFmtId="49" fontId="2" fillId="3" borderId="23" xfId="1" applyNumberFormat="1" applyFont="1" applyFill="1" applyBorder="1" applyAlignment="1" applyProtection="1">
      <alignment horizontal="left" indent="2"/>
      <protection locked="0"/>
    </xf>
    <xf numFmtId="0" fontId="2" fillId="3" borderId="24" xfId="1" applyFont="1" applyFill="1" applyBorder="1" applyAlignment="1" applyProtection="1">
      <alignment horizontal="center" vertical="center"/>
      <protection locked="0"/>
    </xf>
    <xf numFmtId="1" fontId="2" fillId="3" borderId="22" xfId="1" applyNumberFormat="1" applyFont="1" applyFill="1" applyBorder="1" applyAlignment="1" applyProtection="1">
      <alignment horizontal="center" vertical="center"/>
      <protection locked="0"/>
    </xf>
    <xf numFmtId="1" fontId="2" fillId="3" borderId="12" xfId="1" applyNumberFormat="1" applyFont="1" applyFill="1" applyBorder="1" applyAlignment="1" applyProtection="1">
      <alignment horizontal="center" vertical="center"/>
      <protection locked="0"/>
    </xf>
    <xf numFmtId="1" fontId="2" fillId="3" borderId="41" xfId="1" applyNumberFormat="1" applyFont="1" applyFill="1" applyBorder="1" applyAlignment="1" applyProtection="1">
      <alignment horizontal="center" vertical="center"/>
      <protection locked="0"/>
    </xf>
    <xf numFmtId="0" fontId="2" fillId="2" borderId="12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49" fontId="2" fillId="4" borderId="23" xfId="1" applyNumberFormat="1" applyFont="1" applyFill="1" applyBorder="1" applyAlignment="1" applyProtection="1">
      <alignment horizontal="left" indent="2"/>
      <protection locked="0"/>
    </xf>
    <xf numFmtId="0" fontId="2" fillId="4" borderId="24" xfId="1" applyFont="1" applyFill="1" applyBorder="1" applyAlignment="1" applyProtection="1">
      <alignment horizontal="center" vertical="center"/>
      <protection locked="0"/>
    </xf>
    <xf numFmtId="1" fontId="2" fillId="4" borderId="22" xfId="1" applyNumberFormat="1" applyFont="1" applyFill="1" applyBorder="1" applyAlignment="1" applyProtection="1">
      <alignment horizontal="center" vertical="center"/>
      <protection locked="0"/>
    </xf>
    <xf numFmtId="1" fontId="2" fillId="4" borderId="12" xfId="1" applyNumberFormat="1" applyFont="1" applyFill="1" applyBorder="1" applyAlignment="1" applyProtection="1">
      <alignment horizontal="center" vertical="center"/>
      <protection locked="0"/>
    </xf>
    <xf numFmtId="1" fontId="2" fillId="4" borderId="41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left"/>
    </xf>
    <xf numFmtId="0" fontId="2" fillId="0" borderId="0" xfId="1" applyFont="1" applyFill="1"/>
    <xf numFmtId="0" fontId="2" fillId="6" borderId="30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right" vertical="center" indent="2"/>
    </xf>
    <xf numFmtId="1" fontId="5" fillId="0" borderId="4" xfId="1" applyNumberFormat="1" applyFont="1" applyFill="1" applyBorder="1" applyAlignment="1">
      <alignment horizontal="center" vertical="center"/>
    </xf>
    <xf numFmtId="0" fontId="2" fillId="0" borderId="42" xfId="1" applyFont="1" applyFill="1" applyBorder="1"/>
    <xf numFmtId="0" fontId="2" fillId="0" borderId="43" xfId="1" applyFont="1" applyFill="1" applyBorder="1"/>
    <xf numFmtId="0" fontId="2" fillId="0" borderId="44" xfId="1" applyFont="1" applyFill="1" applyBorder="1"/>
    <xf numFmtId="0" fontId="2" fillId="0" borderId="4" xfId="1" applyFont="1" applyFill="1" applyBorder="1"/>
    <xf numFmtId="2" fontId="2" fillId="6" borderId="3" xfId="1" applyNumberFormat="1" applyFont="1" applyFill="1" applyBorder="1" applyAlignment="1">
      <alignment horizontal="center" vertical="center"/>
    </xf>
    <xf numFmtId="1" fontId="2" fillId="6" borderId="46" xfId="1" applyNumberFormat="1" applyFont="1" applyFill="1" applyBorder="1" applyAlignment="1">
      <alignment horizontal="center" vertical="center"/>
    </xf>
    <xf numFmtId="0" fontId="2" fillId="6" borderId="32" xfId="1" applyFont="1" applyFill="1" applyBorder="1" applyAlignment="1">
      <alignment horizontal="center" vertical="center"/>
    </xf>
    <xf numFmtId="0" fontId="2" fillId="6" borderId="29" xfId="1" applyFont="1" applyFill="1" applyBorder="1" applyAlignment="1">
      <alignment horizontal="center" vertical="center"/>
    </xf>
    <xf numFmtId="0" fontId="2" fillId="0" borderId="47" xfId="1" applyFont="1" applyBorder="1"/>
    <xf numFmtId="0" fontId="2" fillId="0" borderId="0" xfId="1" applyFont="1" applyBorder="1"/>
    <xf numFmtId="0" fontId="2" fillId="0" borderId="0" xfId="1" applyFont="1" applyFill="1" applyBorder="1"/>
    <xf numFmtId="0" fontId="2" fillId="0" borderId="48" xfId="1" applyFont="1" applyFill="1" applyBorder="1" applyAlignment="1">
      <alignment horizontal="center" vertical="center"/>
    </xf>
    <xf numFmtId="2" fontId="2" fillId="0" borderId="35" xfId="1" applyNumberFormat="1" applyFont="1" applyBorder="1" applyAlignment="1">
      <alignment vertical="center" textRotation="90"/>
    </xf>
    <xf numFmtId="2" fontId="2" fillId="0" borderId="14" xfId="1" applyNumberFormat="1" applyFont="1" applyBorder="1" applyAlignment="1">
      <alignment vertical="center" textRotation="90"/>
    </xf>
    <xf numFmtId="0" fontId="2" fillId="0" borderId="50" xfId="1" applyFont="1" applyBorder="1" applyAlignment="1">
      <alignment horizontal="left" vertical="center"/>
    </xf>
    <xf numFmtId="0" fontId="2" fillId="0" borderId="16" xfId="1" applyFont="1" applyBorder="1"/>
    <xf numFmtId="0" fontId="2" fillId="0" borderId="16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 vertical="center"/>
    </xf>
    <xf numFmtId="0" fontId="2" fillId="6" borderId="53" xfId="1" applyFont="1" applyFill="1" applyBorder="1" applyAlignment="1">
      <alignment horizontal="center" vertical="center"/>
    </xf>
    <xf numFmtId="2" fontId="2" fillId="0" borderId="54" xfId="1" applyNumberFormat="1" applyFont="1" applyBorder="1" applyAlignment="1">
      <alignment vertical="center" textRotation="90"/>
    </xf>
    <xf numFmtId="1" fontId="2" fillId="4" borderId="55" xfId="1" applyNumberFormat="1" applyFont="1" applyFill="1" applyBorder="1" applyAlignment="1" applyProtection="1">
      <alignment horizontal="center" vertical="center"/>
      <protection locked="0"/>
    </xf>
    <xf numFmtId="1" fontId="2" fillId="3" borderId="55" xfId="1" applyNumberFormat="1" applyFont="1" applyFill="1" applyBorder="1" applyAlignment="1" applyProtection="1">
      <alignment horizontal="center" vertical="center"/>
      <protection locked="0"/>
    </xf>
    <xf numFmtId="1" fontId="2" fillId="3" borderId="56" xfId="1" applyNumberFormat="1" applyFont="1" applyFill="1" applyBorder="1" applyAlignment="1" applyProtection="1">
      <alignment horizontal="center" vertical="center"/>
      <protection locked="0"/>
    </xf>
    <xf numFmtId="0" fontId="2" fillId="0" borderId="57" xfId="1" applyFont="1" applyFill="1" applyBorder="1"/>
    <xf numFmtId="0" fontId="2" fillId="6" borderId="58" xfId="1" applyFont="1" applyFill="1" applyBorder="1" applyAlignment="1">
      <alignment horizontal="center" vertical="center"/>
    </xf>
    <xf numFmtId="2" fontId="2" fillId="0" borderId="59" xfId="1" applyNumberFormat="1" applyFont="1" applyBorder="1" applyAlignment="1">
      <alignment vertical="center" textRotation="90"/>
    </xf>
    <xf numFmtId="0" fontId="2" fillId="6" borderId="41" xfId="1" applyFont="1" applyFill="1" applyBorder="1" applyAlignment="1">
      <alignment horizontal="center" vertical="center"/>
    </xf>
    <xf numFmtId="1" fontId="2" fillId="2" borderId="38" xfId="1" applyNumberFormat="1" applyFont="1" applyFill="1" applyBorder="1" applyAlignment="1">
      <alignment horizontal="center" vertical="center"/>
    </xf>
    <xf numFmtId="1" fontId="2" fillId="2" borderId="22" xfId="1" applyNumberFormat="1" applyFont="1" applyFill="1" applyBorder="1" applyAlignment="1">
      <alignment horizontal="center" vertical="center"/>
    </xf>
    <xf numFmtId="1" fontId="2" fillId="2" borderId="29" xfId="1" applyNumberFormat="1" applyFont="1" applyFill="1" applyBorder="1" applyAlignment="1">
      <alignment horizontal="center" vertical="center"/>
    </xf>
    <xf numFmtId="2" fontId="2" fillId="0" borderId="9" xfId="1" applyNumberFormat="1" applyFont="1" applyFill="1" applyBorder="1" applyAlignment="1">
      <alignment horizontal="center" vertical="center"/>
    </xf>
    <xf numFmtId="2" fontId="2" fillId="2" borderId="52" xfId="1" applyNumberFormat="1" applyFont="1" applyFill="1" applyBorder="1" applyAlignment="1">
      <alignment horizontal="center" vertical="center"/>
    </xf>
    <xf numFmtId="1" fontId="2" fillId="4" borderId="63" xfId="1" applyNumberFormat="1" applyFont="1" applyFill="1" applyBorder="1" applyAlignment="1" applyProtection="1">
      <alignment horizontal="center" vertical="center"/>
      <protection locked="0"/>
    </xf>
    <xf numFmtId="1" fontId="2" fillId="4" borderId="64" xfId="1" applyNumberFormat="1" applyFont="1" applyFill="1" applyBorder="1" applyAlignment="1" applyProtection="1">
      <alignment horizontal="center" vertical="center"/>
      <protection locked="0"/>
    </xf>
    <xf numFmtId="2" fontId="2" fillId="0" borderId="0" xfId="1" applyNumberFormat="1" applyFont="1"/>
    <xf numFmtId="0" fontId="2" fillId="5" borderId="53" xfId="1" applyFont="1" applyFill="1" applyBorder="1" applyAlignment="1">
      <alignment textRotation="90"/>
    </xf>
    <xf numFmtId="1" fontId="2" fillId="6" borderId="6" xfId="1" applyNumberFormat="1" applyFont="1" applyFill="1" applyBorder="1" applyAlignment="1">
      <alignment horizontal="center" vertical="center"/>
    </xf>
    <xf numFmtId="0" fontId="2" fillId="6" borderId="40" xfId="1" applyFont="1" applyFill="1" applyBorder="1" applyAlignment="1">
      <alignment horizontal="center" vertical="center"/>
    </xf>
    <xf numFmtId="1" fontId="2" fillId="2" borderId="3" xfId="1" applyNumberFormat="1" applyFont="1" applyFill="1" applyBorder="1" applyAlignment="1" applyProtection="1">
      <alignment horizontal="center" vertical="center"/>
      <protection locked="0"/>
    </xf>
    <xf numFmtId="2" fontId="2" fillId="2" borderId="65" xfId="1" applyNumberFormat="1" applyFont="1" applyFill="1" applyBorder="1" applyAlignment="1">
      <alignment horizontal="center" vertical="center"/>
    </xf>
    <xf numFmtId="1" fontId="4" fillId="8" borderId="66" xfId="1" applyNumberFormat="1" applyFont="1" applyFill="1" applyBorder="1"/>
    <xf numFmtId="1" fontId="4" fillId="8" borderId="67" xfId="1" applyNumberFormat="1" applyFont="1" applyFill="1" applyBorder="1"/>
    <xf numFmtId="1" fontId="4" fillId="8" borderId="68" xfId="1" applyNumberFormat="1" applyFont="1" applyFill="1" applyBorder="1"/>
    <xf numFmtId="1" fontId="2" fillId="4" borderId="69" xfId="1" applyNumberFormat="1" applyFont="1" applyFill="1" applyBorder="1" applyAlignment="1" applyProtection="1">
      <alignment horizontal="center" vertical="center"/>
      <protection locked="0"/>
    </xf>
    <xf numFmtId="1" fontId="2" fillId="3" borderId="70" xfId="1" applyNumberFormat="1" applyFont="1" applyFill="1" applyBorder="1" applyAlignment="1" applyProtection="1">
      <alignment horizontal="center" vertical="center"/>
      <protection locked="0"/>
    </xf>
    <xf numFmtId="1" fontId="2" fillId="4" borderId="70" xfId="1" applyNumberFormat="1" applyFont="1" applyFill="1" applyBorder="1" applyAlignment="1" applyProtection="1">
      <alignment horizontal="center" vertical="center"/>
      <protection locked="0"/>
    </xf>
    <xf numFmtId="1" fontId="2" fillId="3" borderId="71" xfId="1" applyNumberFormat="1" applyFont="1" applyFill="1" applyBorder="1" applyAlignment="1" applyProtection="1">
      <alignment horizontal="center" vertical="center"/>
      <protection locked="0"/>
    </xf>
    <xf numFmtId="2" fontId="2" fillId="6" borderId="38" xfId="1" applyNumberFormat="1" applyFont="1" applyFill="1" applyBorder="1" applyAlignment="1">
      <alignment horizontal="center" vertical="center"/>
    </xf>
    <xf numFmtId="0" fontId="2" fillId="0" borderId="69" xfId="1" applyFont="1" applyFill="1" applyBorder="1"/>
    <xf numFmtId="0" fontId="2" fillId="5" borderId="72" xfId="1" applyFont="1" applyFill="1" applyBorder="1" applyAlignment="1">
      <alignment horizontal="center" vertical="center"/>
    </xf>
    <xf numFmtId="1" fontId="2" fillId="6" borderId="40" xfId="1" applyNumberFormat="1" applyFont="1" applyFill="1" applyBorder="1" applyAlignment="1">
      <alignment horizontal="center" vertical="center"/>
    </xf>
    <xf numFmtId="2" fontId="2" fillId="2" borderId="39" xfId="1" applyNumberFormat="1" applyFont="1" applyFill="1" applyBorder="1" applyAlignment="1">
      <alignment horizontal="left" vertical="center" indent="2"/>
    </xf>
    <xf numFmtId="0" fontId="2" fillId="0" borderId="45" xfId="1" applyFont="1" applyFill="1" applyBorder="1" applyAlignment="1">
      <alignment horizontal="right" vertical="center" indent="2"/>
    </xf>
    <xf numFmtId="0" fontId="2" fillId="0" borderId="49" xfId="1" applyFont="1" applyBorder="1" applyAlignment="1">
      <alignment horizontal="right" vertical="center" indent="2"/>
    </xf>
    <xf numFmtId="0" fontId="2" fillId="5" borderId="24" xfId="1" applyFont="1" applyFill="1" applyBorder="1" applyAlignment="1">
      <alignment horizontal="center" textRotation="90"/>
    </xf>
    <xf numFmtId="0" fontId="2" fillId="5" borderId="41" xfId="1" applyFont="1" applyFill="1" applyBorder="1" applyAlignment="1">
      <alignment horizontal="center" textRotation="90"/>
    </xf>
    <xf numFmtId="0" fontId="2" fillId="7" borderId="25" xfId="1" applyFont="1" applyFill="1" applyBorder="1" applyAlignment="1">
      <alignment horizontal="center" textRotation="90"/>
    </xf>
    <xf numFmtId="0" fontId="2" fillId="7" borderId="46" xfId="1" applyFont="1" applyFill="1" applyBorder="1" applyAlignment="1">
      <alignment horizontal="center" textRotation="90"/>
    </xf>
    <xf numFmtId="0" fontId="2" fillId="5" borderId="14" xfId="1" applyFont="1" applyFill="1" applyBorder="1" applyAlignment="1">
      <alignment horizontal="center" textRotation="90"/>
    </xf>
    <xf numFmtId="0" fontId="2" fillId="5" borderId="14" xfId="1" applyFont="1" applyFill="1" applyBorder="1" applyAlignment="1">
      <alignment textRotation="90"/>
    </xf>
    <xf numFmtId="0" fontId="2" fillId="5" borderId="26" xfId="1" applyFont="1" applyFill="1" applyBorder="1" applyAlignment="1">
      <alignment horizontal="center" textRotation="90"/>
    </xf>
    <xf numFmtId="0" fontId="2" fillId="5" borderId="12" xfId="1" applyFont="1" applyFill="1" applyBorder="1" applyAlignment="1">
      <alignment horizontal="center" textRotation="90"/>
    </xf>
    <xf numFmtId="0" fontId="2" fillId="2" borderId="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right" vertical="center" indent="2"/>
    </xf>
    <xf numFmtId="0" fontId="3" fillId="3" borderId="11" xfId="1" applyFont="1" applyFill="1" applyBorder="1" applyAlignment="1" applyProtection="1">
      <alignment horizontal="left" vertical="center" indent="2"/>
      <protection locked="0"/>
    </xf>
    <xf numFmtId="0" fontId="2" fillId="2" borderId="19" xfId="1" applyFont="1" applyFill="1" applyBorder="1" applyAlignment="1"/>
    <xf numFmtId="0" fontId="2" fillId="5" borderId="20" xfId="1" applyFont="1" applyFill="1" applyBorder="1" applyAlignment="1">
      <alignment horizontal="center" vertical="center"/>
    </xf>
    <xf numFmtId="0" fontId="2" fillId="5" borderId="61" xfId="1" applyFont="1" applyFill="1" applyBorder="1" applyAlignment="1">
      <alignment horizontal="center" vertical="center"/>
    </xf>
    <xf numFmtId="0" fontId="2" fillId="5" borderId="23" xfId="1" applyFont="1" applyFill="1" applyBorder="1" applyAlignment="1">
      <alignment horizontal="center" textRotation="90"/>
    </xf>
    <xf numFmtId="0" fontId="2" fillId="5" borderId="62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center"/>
    </xf>
    <xf numFmtId="0" fontId="2" fillId="5" borderId="60" xfId="1" applyFont="1" applyFill="1" applyBorder="1" applyAlignment="1">
      <alignment horizontal="center" vertical="center"/>
    </xf>
    <xf numFmtId="0" fontId="2" fillId="5" borderId="61" xfId="1" applyFont="1" applyFill="1" applyBorder="1" applyAlignment="1">
      <alignment horizontal="center"/>
    </xf>
    <xf numFmtId="0" fontId="2" fillId="5" borderId="38" xfId="1" applyFont="1" applyFill="1" applyBorder="1" applyAlignment="1">
      <alignment horizontal="center"/>
    </xf>
  </cellXfs>
  <cellStyles count="2">
    <cellStyle name="Excel Built-in Normal" xfId="1"/>
    <cellStyle name="Standard" xfId="0" builtinId="0"/>
  </cellStyles>
  <dxfs count="1"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53"/>
  <sheetViews>
    <sheetView showGridLines="0" tabSelected="1" view="pageBreakPreview" zoomScale="60" zoomScaleNormal="60" zoomScalePageLayoutView="10" workbookViewId="0">
      <selection activeCell="C4" sqref="C4"/>
    </sheetView>
  </sheetViews>
  <sheetFormatPr baseColWidth="10" defaultColWidth="14.88671875" defaultRowHeight="13.8"/>
  <cols>
    <col min="1" max="1" width="5.33203125" style="1" customWidth="1"/>
    <col min="2" max="2" width="26" style="1" customWidth="1"/>
    <col min="3" max="3" width="12.44140625" style="1" customWidth="1"/>
    <col min="4" max="51" width="5.33203125" style="1" customWidth="1"/>
    <col min="52" max="52" width="15.109375" style="1" bestFit="1" customWidth="1"/>
    <col min="53" max="55" width="10.44140625" style="1" customWidth="1"/>
    <col min="56" max="56" width="5.33203125" style="1" customWidth="1"/>
    <col min="57" max="57" width="15" style="1" bestFit="1" customWidth="1"/>
    <col min="58" max="58" width="10.33203125" style="1" customWidth="1"/>
    <col min="59" max="59" width="12" style="1" customWidth="1"/>
    <col min="60" max="16384" width="14.88671875" style="1"/>
  </cols>
  <sheetData>
    <row r="2" spans="1:61" ht="30.75" customHeight="1" thickBot="1">
      <c r="A2" s="2"/>
      <c r="B2" s="125" t="s">
        <v>57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</row>
    <row r="3" spans="1:61" ht="15.7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61" ht="20.100000000000001" customHeight="1">
      <c r="B4" s="4" t="s">
        <v>0</v>
      </c>
      <c r="C4" s="101" t="s">
        <v>81</v>
      </c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7"/>
      <c r="BB4" s="7"/>
      <c r="BC4" s="7"/>
      <c r="BD4" s="7"/>
      <c r="BE4" s="7"/>
      <c r="BF4" s="7"/>
      <c r="BG4" s="8"/>
    </row>
    <row r="5" spans="1:61" ht="20.100000000000001" customHeight="1">
      <c r="B5" s="9" t="s">
        <v>1</v>
      </c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26" t="s">
        <v>2</v>
      </c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7"/>
      <c r="BB5" s="127"/>
      <c r="BC5" s="127"/>
      <c r="BD5" s="127"/>
      <c r="BE5" s="127"/>
      <c r="BF5" s="127"/>
      <c r="BG5" s="127"/>
    </row>
    <row r="6" spans="1:61" ht="20.100000000000001" customHeight="1">
      <c r="B6" s="9" t="s">
        <v>3</v>
      </c>
      <c r="C6" s="12" t="s">
        <v>80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7"/>
      <c r="BB6" s="127"/>
      <c r="BC6" s="127"/>
      <c r="BD6" s="127"/>
      <c r="BE6" s="127"/>
      <c r="BF6" s="127"/>
      <c r="BG6" s="127"/>
    </row>
    <row r="7" spans="1:61" ht="20.100000000000001" customHeight="1" thickBot="1">
      <c r="B7" s="13" t="s">
        <v>4</v>
      </c>
      <c r="C7" s="14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7"/>
      <c r="BF7" s="18"/>
      <c r="BG7" s="19"/>
    </row>
    <row r="8" spans="1:61" ht="14.4" thickBot="1"/>
    <row r="9" spans="1:61" ht="14.4" thickBot="1">
      <c r="B9" s="128"/>
      <c r="C9" s="128"/>
      <c r="D9" s="129" t="s">
        <v>5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30"/>
      <c r="AB9" s="132" t="s">
        <v>6</v>
      </c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4"/>
      <c r="AZ9" s="135"/>
      <c r="BA9" s="136"/>
      <c r="BB9" s="20"/>
      <c r="BC9" s="20"/>
      <c r="BD9" s="21"/>
      <c r="BE9" s="20"/>
      <c r="BF9" s="20"/>
      <c r="BG9" s="22"/>
    </row>
    <row r="10" spans="1:61" ht="101.25" customHeight="1" thickBot="1">
      <c r="B10" s="128"/>
      <c r="C10" s="128"/>
      <c r="D10" s="23" t="s">
        <v>7</v>
      </c>
      <c r="E10" s="24" t="s">
        <v>8</v>
      </c>
      <c r="F10" s="24" t="s">
        <v>9</v>
      </c>
      <c r="G10" s="24" t="s">
        <v>10</v>
      </c>
      <c r="H10" s="24" t="s">
        <v>11</v>
      </c>
      <c r="I10" s="24" t="s">
        <v>12</v>
      </c>
      <c r="J10" s="24" t="s">
        <v>13</v>
      </c>
      <c r="K10" s="24" t="s">
        <v>14</v>
      </c>
      <c r="L10" s="24" t="s">
        <v>15</v>
      </c>
      <c r="M10" s="24" t="s">
        <v>16</v>
      </c>
      <c r="N10" s="24" t="s">
        <v>34</v>
      </c>
      <c r="O10" s="24" t="s">
        <v>35</v>
      </c>
      <c r="P10" s="24" t="s">
        <v>36</v>
      </c>
      <c r="Q10" s="24" t="s">
        <v>37</v>
      </c>
      <c r="R10" s="24" t="s">
        <v>38</v>
      </c>
      <c r="S10" s="24" t="s">
        <v>39</v>
      </c>
      <c r="T10" s="24" t="s">
        <v>40</v>
      </c>
      <c r="U10" s="24" t="s">
        <v>41</v>
      </c>
      <c r="V10" s="24" t="s">
        <v>42</v>
      </c>
      <c r="W10" s="24" t="s">
        <v>43</v>
      </c>
      <c r="X10" s="24" t="s">
        <v>44</v>
      </c>
      <c r="Y10" s="24" t="s">
        <v>45</v>
      </c>
      <c r="Z10" s="24" t="s">
        <v>46</v>
      </c>
      <c r="AA10" s="24" t="s">
        <v>47</v>
      </c>
      <c r="AB10" s="131" t="s">
        <v>17</v>
      </c>
      <c r="AC10" s="131"/>
      <c r="AD10" s="124" t="s">
        <v>18</v>
      </c>
      <c r="AE10" s="124"/>
      <c r="AF10" s="124" t="s">
        <v>48</v>
      </c>
      <c r="AG10" s="124"/>
      <c r="AH10" s="124" t="s">
        <v>49</v>
      </c>
      <c r="AI10" s="124"/>
      <c r="AJ10" s="124" t="s">
        <v>50</v>
      </c>
      <c r="AK10" s="124"/>
      <c r="AL10" s="124" t="s">
        <v>51</v>
      </c>
      <c r="AM10" s="124"/>
      <c r="AN10" s="124" t="s">
        <v>52</v>
      </c>
      <c r="AO10" s="124"/>
      <c r="AP10" s="124" t="s">
        <v>53</v>
      </c>
      <c r="AQ10" s="124"/>
      <c r="AR10" s="124" t="s">
        <v>58</v>
      </c>
      <c r="AS10" s="124"/>
      <c r="AT10" s="124" t="s">
        <v>54</v>
      </c>
      <c r="AU10" s="124"/>
      <c r="AV10" s="124" t="s">
        <v>55</v>
      </c>
      <c r="AW10" s="124"/>
      <c r="AX10" s="117" t="s">
        <v>56</v>
      </c>
      <c r="AY10" s="118"/>
      <c r="AZ10" s="119" t="s">
        <v>33</v>
      </c>
      <c r="BA10" s="121" t="s">
        <v>19</v>
      </c>
      <c r="BB10" s="121" t="s">
        <v>20</v>
      </c>
      <c r="BC10" s="121" t="s">
        <v>21</v>
      </c>
      <c r="BD10" s="122" t="s">
        <v>22</v>
      </c>
      <c r="BE10" s="121" t="s">
        <v>23</v>
      </c>
      <c r="BF10" s="121" t="s">
        <v>24</v>
      </c>
      <c r="BG10" s="123" t="s">
        <v>25</v>
      </c>
      <c r="BI10" s="25"/>
    </row>
    <row r="11" spans="1:61" ht="34.200000000000003" thickBot="1">
      <c r="B11" s="26"/>
      <c r="C11" s="27"/>
      <c r="D11" s="28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0"/>
      <c r="AB11" s="31"/>
      <c r="AC11" s="29"/>
      <c r="AD11" s="29"/>
      <c r="AE11" s="29"/>
      <c r="AF11" s="29" t="s">
        <v>26</v>
      </c>
      <c r="AG11" s="29"/>
      <c r="AH11" s="29"/>
      <c r="AI11" s="29"/>
      <c r="AJ11" s="29"/>
      <c r="AK11" s="29"/>
      <c r="AL11" s="29" t="s">
        <v>26</v>
      </c>
      <c r="AM11" s="29"/>
      <c r="AN11" s="29"/>
      <c r="AO11" s="29"/>
      <c r="AP11" s="29" t="s">
        <v>26</v>
      </c>
      <c r="AQ11" s="29"/>
      <c r="AR11" s="32"/>
      <c r="AS11" s="29"/>
      <c r="AT11" s="29" t="s">
        <v>26</v>
      </c>
      <c r="AU11" s="29"/>
      <c r="AV11" s="29"/>
      <c r="AW11" s="29"/>
      <c r="AX11" s="29"/>
      <c r="AY11" s="98"/>
      <c r="AZ11" s="119"/>
      <c r="BA11" s="121"/>
      <c r="BB11" s="121"/>
      <c r="BC11" s="121"/>
      <c r="BD11" s="122"/>
      <c r="BE11" s="121"/>
      <c r="BF11" s="121"/>
      <c r="BG11" s="123"/>
      <c r="BI11" s="25"/>
    </row>
    <row r="12" spans="1:61" ht="22.5" customHeight="1" thickBot="1">
      <c r="B12" s="33" t="s">
        <v>27</v>
      </c>
      <c r="C12" s="34" t="s">
        <v>28</v>
      </c>
      <c r="D12" s="35">
        <v>1</v>
      </c>
      <c r="E12" s="36">
        <v>2</v>
      </c>
      <c r="F12" s="36">
        <v>3</v>
      </c>
      <c r="G12" s="36">
        <v>4</v>
      </c>
      <c r="H12" s="36">
        <v>5</v>
      </c>
      <c r="I12" s="36">
        <v>6</v>
      </c>
      <c r="J12" s="36">
        <v>7</v>
      </c>
      <c r="K12" s="36">
        <v>8</v>
      </c>
      <c r="L12" s="36">
        <v>9</v>
      </c>
      <c r="M12" s="36">
        <v>10</v>
      </c>
      <c r="N12" s="36">
        <v>11</v>
      </c>
      <c r="O12" s="36">
        <v>12</v>
      </c>
      <c r="P12" s="36">
        <v>13</v>
      </c>
      <c r="Q12" s="36">
        <v>14</v>
      </c>
      <c r="R12" s="36">
        <v>15</v>
      </c>
      <c r="S12" s="36">
        <v>16</v>
      </c>
      <c r="T12" s="36">
        <v>17</v>
      </c>
      <c r="U12" s="36">
        <v>18</v>
      </c>
      <c r="V12" s="36">
        <v>19</v>
      </c>
      <c r="W12" s="36">
        <v>20</v>
      </c>
      <c r="X12" s="36">
        <v>21</v>
      </c>
      <c r="Y12" s="36">
        <v>22</v>
      </c>
      <c r="Z12" s="36">
        <v>23</v>
      </c>
      <c r="AA12" s="112">
        <v>24</v>
      </c>
      <c r="AB12" s="35">
        <v>25</v>
      </c>
      <c r="AC12" s="36">
        <v>26</v>
      </c>
      <c r="AD12" s="36">
        <v>27</v>
      </c>
      <c r="AE12" s="36">
        <v>28</v>
      </c>
      <c r="AF12" s="36">
        <v>29</v>
      </c>
      <c r="AG12" s="36">
        <v>30</v>
      </c>
      <c r="AH12" s="36">
        <v>31</v>
      </c>
      <c r="AI12" s="36">
        <v>32</v>
      </c>
      <c r="AJ12" s="36">
        <v>33</v>
      </c>
      <c r="AK12" s="36">
        <v>34</v>
      </c>
      <c r="AL12" s="36">
        <v>35</v>
      </c>
      <c r="AM12" s="36">
        <v>36</v>
      </c>
      <c r="AN12" s="36">
        <v>37</v>
      </c>
      <c r="AO12" s="36">
        <v>38</v>
      </c>
      <c r="AP12" s="36">
        <v>39</v>
      </c>
      <c r="AQ12" s="36">
        <v>40</v>
      </c>
      <c r="AR12" s="36">
        <v>41</v>
      </c>
      <c r="AS12" s="36">
        <v>42</v>
      </c>
      <c r="AT12" s="36">
        <v>43</v>
      </c>
      <c r="AU12" s="36">
        <v>44</v>
      </c>
      <c r="AV12" s="36">
        <v>45</v>
      </c>
      <c r="AW12" s="36">
        <v>46</v>
      </c>
      <c r="AX12" s="36">
        <v>47</v>
      </c>
      <c r="AY12" s="36">
        <v>48</v>
      </c>
      <c r="AZ12" s="120"/>
      <c r="BA12" s="121"/>
      <c r="BB12" s="121"/>
      <c r="BC12" s="121"/>
      <c r="BD12" s="122"/>
      <c r="BE12" s="122"/>
      <c r="BF12" s="121"/>
      <c r="BG12" s="123"/>
    </row>
    <row r="13" spans="1:61">
      <c r="A13" s="1">
        <v>1</v>
      </c>
      <c r="B13" s="37" t="s">
        <v>59</v>
      </c>
      <c r="C13" s="38"/>
      <c r="D13" s="39">
        <v>1</v>
      </c>
      <c r="E13" s="40">
        <v>1</v>
      </c>
      <c r="F13" s="40">
        <v>1</v>
      </c>
      <c r="G13" s="40">
        <v>1</v>
      </c>
      <c r="H13" s="40">
        <v>1</v>
      </c>
      <c r="I13" s="40">
        <v>1</v>
      </c>
      <c r="J13" s="40">
        <v>1</v>
      </c>
      <c r="K13" s="40">
        <v>1</v>
      </c>
      <c r="L13" s="40">
        <v>1</v>
      </c>
      <c r="M13" s="40">
        <v>1</v>
      </c>
      <c r="N13" s="40">
        <v>1</v>
      </c>
      <c r="O13" s="40">
        <v>1</v>
      </c>
      <c r="P13" s="40">
        <v>1</v>
      </c>
      <c r="Q13" s="40">
        <v>1</v>
      </c>
      <c r="R13" s="40">
        <v>1</v>
      </c>
      <c r="S13" s="40">
        <v>1</v>
      </c>
      <c r="T13" s="40">
        <v>1</v>
      </c>
      <c r="U13" s="40">
        <v>1</v>
      </c>
      <c r="V13" s="40">
        <v>1</v>
      </c>
      <c r="W13" s="40">
        <v>1</v>
      </c>
      <c r="X13" s="40">
        <v>1</v>
      </c>
      <c r="Y13" s="40">
        <v>1</v>
      </c>
      <c r="Z13" s="40">
        <v>1</v>
      </c>
      <c r="AA13" s="41">
        <v>1</v>
      </c>
      <c r="AB13" s="95">
        <v>1</v>
      </c>
      <c r="AC13" s="96">
        <v>1</v>
      </c>
      <c r="AD13" s="96">
        <v>1</v>
      </c>
      <c r="AE13" s="96">
        <v>1</v>
      </c>
      <c r="AF13" s="96">
        <v>1</v>
      </c>
      <c r="AG13" s="96">
        <v>1</v>
      </c>
      <c r="AH13" s="96">
        <v>1</v>
      </c>
      <c r="AI13" s="96">
        <v>1</v>
      </c>
      <c r="AJ13" s="96">
        <v>1</v>
      </c>
      <c r="AK13" s="96">
        <v>1</v>
      </c>
      <c r="AL13" s="96">
        <v>1</v>
      </c>
      <c r="AM13" s="96">
        <v>1</v>
      </c>
      <c r="AN13" s="96">
        <v>1</v>
      </c>
      <c r="AO13" s="96">
        <v>1</v>
      </c>
      <c r="AP13" s="96">
        <v>1</v>
      </c>
      <c r="AQ13" s="96">
        <v>1</v>
      </c>
      <c r="AR13" s="39">
        <v>1</v>
      </c>
      <c r="AS13" s="40">
        <v>1</v>
      </c>
      <c r="AT13" s="40">
        <v>1</v>
      </c>
      <c r="AU13" s="40">
        <v>1</v>
      </c>
      <c r="AV13" s="40">
        <v>1</v>
      </c>
      <c r="AW13" s="40">
        <v>1</v>
      </c>
      <c r="AX13" s="40">
        <v>1</v>
      </c>
      <c r="AY13" s="106">
        <v>1</v>
      </c>
      <c r="AZ13" s="103">
        <f>SUM(D13:AA13)+AF13+AL13+AP13+AT13</f>
        <v>28</v>
      </c>
      <c r="BA13" s="99">
        <f t="shared" ref="BA13:BA48" si="0">SUM(D13:AY13)</f>
        <v>48</v>
      </c>
      <c r="BB13" s="89">
        <f>IF((AZ13=0),,IF(AND(AZ13&gt;=16,BA13&lt;=23),4,IF(AND(AZ13&gt;=16,BA13&lt;=32),3,IF(AND(AZ13&gt;=16,BA13&lt;=40),2,IF(AND(AZ13&gt;=16,BA13&lt;=48),1,5)))))</f>
        <v>1</v>
      </c>
      <c r="BC13" s="94">
        <f>BA13/48</f>
        <v>1</v>
      </c>
      <c r="BD13" s="90" t="str">
        <f t="shared" ref="BD13:BD48" si="1">$C$4</f>
        <v>SRP</v>
      </c>
      <c r="BE13" s="42">
        <f t="shared" ref="BE13:BE48" si="2">$C$5</f>
        <v>0</v>
      </c>
      <c r="BF13" s="42" t="str">
        <f t="shared" ref="BF13:BF48" si="3">$C$6</f>
        <v>8C / M</v>
      </c>
      <c r="BG13" s="43">
        <f t="shared" ref="BG13:BG48" si="4">$C$7</f>
        <v>0</v>
      </c>
      <c r="BH13"/>
    </row>
    <row r="14" spans="1:61">
      <c r="A14" s="1">
        <f t="shared" ref="A14:A48" si="5">A13+1</f>
        <v>2</v>
      </c>
      <c r="B14" s="44" t="s">
        <v>60</v>
      </c>
      <c r="C14" s="45"/>
      <c r="D14" s="46">
        <v>1</v>
      </c>
      <c r="E14" s="47">
        <v>1</v>
      </c>
      <c r="F14" s="47">
        <v>0</v>
      </c>
      <c r="G14" s="47">
        <v>1</v>
      </c>
      <c r="H14" s="47">
        <v>0</v>
      </c>
      <c r="I14" s="47">
        <v>1</v>
      </c>
      <c r="J14" s="47">
        <v>0</v>
      </c>
      <c r="K14" s="47">
        <v>1</v>
      </c>
      <c r="L14" s="47">
        <v>1</v>
      </c>
      <c r="M14" s="47">
        <v>1</v>
      </c>
      <c r="N14" s="47">
        <v>0</v>
      </c>
      <c r="O14" s="47">
        <v>1</v>
      </c>
      <c r="P14" s="47">
        <v>1</v>
      </c>
      <c r="Q14" s="47">
        <v>0</v>
      </c>
      <c r="R14" s="47">
        <v>1</v>
      </c>
      <c r="S14" s="47">
        <v>1</v>
      </c>
      <c r="T14" s="47">
        <v>1</v>
      </c>
      <c r="U14" s="47">
        <v>0</v>
      </c>
      <c r="V14" s="47">
        <v>1</v>
      </c>
      <c r="W14" s="47">
        <v>1</v>
      </c>
      <c r="X14" s="47">
        <v>1</v>
      </c>
      <c r="Y14" s="47">
        <v>0</v>
      </c>
      <c r="Z14" s="47">
        <v>0</v>
      </c>
      <c r="AA14" s="48">
        <v>0</v>
      </c>
      <c r="AB14" s="84">
        <v>1</v>
      </c>
      <c r="AC14" s="46">
        <v>0</v>
      </c>
      <c r="AD14" s="46">
        <v>1</v>
      </c>
      <c r="AE14" s="46">
        <v>1</v>
      </c>
      <c r="AF14" s="46">
        <v>0</v>
      </c>
      <c r="AG14" s="46">
        <v>1</v>
      </c>
      <c r="AH14" s="46">
        <v>1</v>
      </c>
      <c r="AI14" s="46">
        <v>1</v>
      </c>
      <c r="AJ14" s="46">
        <v>1</v>
      </c>
      <c r="AK14" s="46">
        <v>0</v>
      </c>
      <c r="AL14" s="46">
        <v>1</v>
      </c>
      <c r="AM14" s="46">
        <v>1</v>
      </c>
      <c r="AN14" s="46">
        <v>1</v>
      </c>
      <c r="AO14" s="46">
        <v>0</v>
      </c>
      <c r="AP14" s="46">
        <v>1</v>
      </c>
      <c r="AQ14" s="46">
        <v>1</v>
      </c>
      <c r="AR14" s="46">
        <v>1</v>
      </c>
      <c r="AS14" s="47">
        <v>0</v>
      </c>
      <c r="AT14" s="47">
        <v>0</v>
      </c>
      <c r="AU14" s="47">
        <v>1</v>
      </c>
      <c r="AV14" s="47">
        <v>1</v>
      </c>
      <c r="AW14" s="47">
        <v>0</v>
      </c>
      <c r="AX14" s="47">
        <v>0</v>
      </c>
      <c r="AY14" s="107">
        <v>0</v>
      </c>
      <c r="AZ14" s="104">
        <f t="shared" ref="AZ14:AZ48" si="6">SUM(D14:AA14)+AF14+AL14+AP14+AT14</f>
        <v>17</v>
      </c>
      <c r="BA14" s="100">
        <f t="shared" si="0"/>
        <v>30</v>
      </c>
      <c r="BB14" s="89">
        <f>IF((AZ14=0),,IF(AND(AZ14&gt;=16,BA14&lt;=23),4,IF(AND(AZ14&gt;=16,BA14&lt;=32),3,IF(AND(AZ14&gt;=16,BA14&lt;=40),2,IF(AND(AZ14&gt;=16,BA14&lt;=48),1,5)))))</f>
        <v>3</v>
      </c>
      <c r="BC14" s="94">
        <f>BA14/48</f>
        <v>0.625</v>
      </c>
      <c r="BD14" s="91" t="str">
        <f t="shared" si="1"/>
        <v>SRP</v>
      </c>
      <c r="BE14" s="49">
        <f t="shared" si="2"/>
        <v>0</v>
      </c>
      <c r="BF14" s="49" t="str">
        <f t="shared" si="3"/>
        <v>8C / M</v>
      </c>
      <c r="BG14" s="50">
        <f t="shared" si="4"/>
        <v>0</v>
      </c>
    </row>
    <row r="15" spans="1:61">
      <c r="A15" s="1">
        <f t="shared" si="5"/>
        <v>3</v>
      </c>
      <c r="B15" s="51" t="s">
        <v>61</v>
      </c>
      <c r="C15" s="52"/>
      <c r="D15" s="53">
        <v>1</v>
      </c>
      <c r="E15" s="54">
        <v>0</v>
      </c>
      <c r="F15" s="54">
        <v>1</v>
      </c>
      <c r="G15" s="54">
        <v>1</v>
      </c>
      <c r="H15" s="54">
        <v>0</v>
      </c>
      <c r="I15" s="54">
        <v>1</v>
      </c>
      <c r="J15" s="54">
        <v>0</v>
      </c>
      <c r="K15" s="54">
        <v>0</v>
      </c>
      <c r="L15" s="54">
        <v>0</v>
      </c>
      <c r="M15" s="54">
        <v>0</v>
      </c>
      <c r="N15" s="54">
        <v>1</v>
      </c>
      <c r="O15" s="54">
        <v>0</v>
      </c>
      <c r="P15" s="54">
        <v>1</v>
      </c>
      <c r="Q15" s="54">
        <v>1</v>
      </c>
      <c r="R15" s="54">
        <v>0</v>
      </c>
      <c r="S15" s="54">
        <v>1</v>
      </c>
      <c r="T15" s="54">
        <v>0</v>
      </c>
      <c r="U15" s="54">
        <v>0</v>
      </c>
      <c r="V15" s="54">
        <v>0</v>
      </c>
      <c r="W15" s="54">
        <v>0</v>
      </c>
      <c r="X15" s="54">
        <v>1</v>
      </c>
      <c r="Y15" s="54">
        <v>0</v>
      </c>
      <c r="Z15" s="54">
        <v>1</v>
      </c>
      <c r="AA15" s="55">
        <v>1</v>
      </c>
      <c r="AB15" s="83">
        <v>1</v>
      </c>
      <c r="AC15" s="53">
        <v>1</v>
      </c>
      <c r="AD15" s="53">
        <v>0</v>
      </c>
      <c r="AE15" s="53">
        <v>0</v>
      </c>
      <c r="AF15" s="53">
        <v>0</v>
      </c>
      <c r="AG15" s="53">
        <v>0</v>
      </c>
      <c r="AH15" s="53">
        <v>1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1</v>
      </c>
      <c r="AR15" s="53">
        <v>0</v>
      </c>
      <c r="AS15" s="54">
        <v>0</v>
      </c>
      <c r="AT15" s="54">
        <v>0</v>
      </c>
      <c r="AU15" s="54">
        <v>1</v>
      </c>
      <c r="AV15" s="54">
        <v>0</v>
      </c>
      <c r="AW15" s="54">
        <v>0</v>
      </c>
      <c r="AX15" s="54">
        <v>0</v>
      </c>
      <c r="AY15" s="108">
        <v>0</v>
      </c>
      <c r="AZ15" s="104">
        <f t="shared" si="6"/>
        <v>11</v>
      </c>
      <c r="BA15" s="100">
        <f t="shared" si="0"/>
        <v>16</v>
      </c>
      <c r="BB15" s="89">
        <f t="shared" ref="BB15:BB48" si="7">IF((AZ15=0),,IF(AND(AZ15&gt;=16,BA15&lt;=23),4,IF(AND(AZ15&gt;=16,BA15&lt;=32),3,IF(AND(AZ15&gt;=16,BA15&lt;=40),2,IF(AND(AZ15&gt;=16,BA15&lt;=48),1,5)))))</f>
        <v>5</v>
      </c>
      <c r="BC15" s="94">
        <f t="shared" ref="BC15:BC48" si="8">BA15/48</f>
        <v>0.33333333333333331</v>
      </c>
      <c r="BD15" s="91" t="str">
        <f t="shared" si="1"/>
        <v>SRP</v>
      </c>
      <c r="BE15" s="49">
        <f t="shared" si="2"/>
        <v>0</v>
      </c>
      <c r="BF15" s="49" t="str">
        <f t="shared" si="3"/>
        <v>8C / M</v>
      </c>
      <c r="BG15" s="50">
        <f t="shared" si="4"/>
        <v>0</v>
      </c>
    </row>
    <row r="16" spans="1:61">
      <c r="A16" s="1">
        <f t="shared" si="5"/>
        <v>4</v>
      </c>
      <c r="B16" s="44" t="s">
        <v>62</v>
      </c>
      <c r="C16" s="45"/>
      <c r="D16" s="46">
        <v>1</v>
      </c>
      <c r="E16" s="47">
        <v>0</v>
      </c>
      <c r="F16" s="47">
        <v>1</v>
      </c>
      <c r="G16" s="47">
        <v>1</v>
      </c>
      <c r="H16" s="47">
        <v>1</v>
      </c>
      <c r="I16" s="47">
        <v>1</v>
      </c>
      <c r="J16" s="47">
        <v>0</v>
      </c>
      <c r="K16" s="47">
        <v>1</v>
      </c>
      <c r="L16" s="47">
        <v>1</v>
      </c>
      <c r="M16" s="47">
        <v>0</v>
      </c>
      <c r="N16" s="47">
        <v>1</v>
      </c>
      <c r="O16" s="47">
        <v>0</v>
      </c>
      <c r="P16" s="47">
        <v>1</v>
      </c>
      <c r="Q16" s="47">
        <v>1</v>
      </c>
      <c r="R16" s="47">
        <v>1</v>
      </c>
      <c r="S16" s="47">
        <v>1</v>
      </c>
      <c r="T16" s="47">
        <v>0</v>
      </c>
      <c r="U16" s="47">
        <v>1</v>
      </c>
      <c r="V16" s="47">
        <v>1</v>
      </c>
      <c r="W16" s="47">
        <v>0</v>
      </c>
      <c r="X16" s="47">
        <v>1</v>
      </c>
      <c r="Y16" s="47">
        <v>0</v>
      </c>
      <c r="Z16" s="47">
        <v>1</v>
      </c>
      <c r="AA16" s="48">
        <v>1</v>
      </c>
      <c r="AB16" s="84">
        <v>1</v>
      </c>
      <c r="AC16" s="46">
        <v>1</v>
      </c>
      <c r="AD16" s="46">
        <v>1</v>
      </c>
      <c r="AE16" s="46">
        <v>0</v>
      </c>
      <c r="AF16" s="46">
        <v>0</v>
      </c>
      <c r="AG16" s="46">
        <v>0</v>
      </c>
      <c r="AH16" s="46">
        <v>1</v>
      </c>
      <c r="AI16" s="46">
        <v>1</v>
      </c>
      <c r="AJ16" s="46">
        <v>1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1</v>
      </c>
      <c r="AR16" s="46">
        <v>1</v>
      </c>
      <c r="AS16" s="47">
        <v>0</v>
      </c>
      <c r="AT16" s="47">
        <v>0</v>
      </c>
      <c r="AU16" s="47">
        <v>1</v>
      </c>
      <c r="AV16" s="47">
        <v>0</v>
      </c>
      <c r="AW16" s="47">
        <v>0</v>
      </c>
      <c r="AX16" s="47">
        <v>0</v>
      </c>
      <c r="AY16" s="107">
        <v>0</v>
      </c>
      <c r="AZ16" s="104">
        <f t="shared" si="6"/>
        <v>17</v>
      </c>
      <c r="BA16" s="100">
        <f t="shared" si="0"/>
        <v>26</v>
      </c>
      <c r="BB16" s="89">
        <f t="shared" si="7"/>
        <v>3</v>
      </c>
      <c r="BC16" s="94">
        <f t="shared" si="8"/>
        <v>0.54166666666666663</v>
      </c>
      <c r="BD16" s="91" t="str">
        <f t="shared" si="1"/>
        <v>SRP</v>
      </c>
      <c r="BE16" s="49">
        <f t="shared" si="2"/>
        <v>0</v>
      </c>
      <c r="BF16" s="49" t="str">
        <f t="shared" si="3"/>
        <v>8C / M</v>
      </c>
      <c r="BG16" s="50">
        <f t="shared" si="4"/>
        <v>0</v>
      </c>
    </row>
    <row r="17" spans="1:59">
      <c r="A17" s="1">
        <f t="shared" si="5"/>
        <v>5</v>
      </c>
      <c r="B17" s="51" t="s">
        <v>63</v>
      </c>
      <c r="C17" s="52"/>
      <c r="D17" s="53">
        <v>1</v>
      </c>
      <c r="E17" s="54">
        <v>1</v>
      </c>
      <c r="F17" s="54">
        <v>0</v>
      </c>
      <c r="G17" s="54">
        <v>0</v>
      </c>
      <c r="H17" s="54">
        <v>0</v>
      </c>
      <c r="I17" s="54">
        <v>1</v>
      </c>
      <c r="J17" s="54">
        <v>0</v>
      </c>
      <c r="K17" s="54">
        <v>0</v>
      </c>
      <c r="L17" s="54">
        <v>1</v>
      </c>
      <c r="M17" s="54">
        <v>0</v>
      </c>
      <c r="N17" s="54">
        <v>1</v>
      </c>
      <c r="O17" s="54">
        <v>1</v>
      </c>
      <c r="P17" s="54">
        <v>0</v>
      </c>
      <c r="Q17" s="54">
        <v>0</v>
      </c>
      <c r="R17" s="54">
        <v>0</v>
      </c>
      <c r="S17" s="54">
        <v>1</v>
      </c>
      <c r="T17" s="54">
        <v>0</v>
      </c>
      <c r="U17" s="54">
        <v>0</v>
      </c>
      <c r="V17" s="54">
        <v>1</v>
      </c>
      <c r="W17" s="54">
        <v>0</v>
      </c>
      <c r="X17" s="54">
        <v>1</v>
      </c>
      <c r="Y17" s="54">
        <v>1</v>
      </c>
      <c r="Z17" s="54">
        <v>0</v>
      </c>
      <c r="AA17" s="55">
        <v>0</v>
      </c>
      <c r="AB17" s="83">
        <v>0</v>
      </c>
      <c r="AC17" s="53">
        <v>0</v>
      </c>
      <c r="AD17" s="53">
        <v>0</v>
      </c>
      <c r="AE17" s="53">
        <v>0</v>
      </c>
      <c r="AF17" s="53">
        <v>0</v>
      </c>
      <c r="AG17" s="53">
        <v>0</v>
      </c>
      <c r="AH17" s="53">
        <v>1</v>
      </c>
      <c r="AI17" s="53">
        <v>1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1</v>
      </c>
      <c r="AQ17" s="53">
        <v>1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54">
        <v>0</v>
      </c>
      <c r="AY17" s="108">
        <v>0</v>
      </c>
      <c r="AZ17" s="104">
        <f t="shared" si="6"/>
        <v>11</v>
      </c>
      <c r="BA17" s="100">
        <f t="shared" si="0"/>
        <v>14</v>
      </c>
      <c r="BB17" s="89">
        <f t="shared" si="7"/>
        <v>5</v>
      </c>
      <c r="BC17" s="94">
        <f t="shared" si="8"/>
        <v>0.29166666666666669</v>
      </c>
      <c r="BD17" s="91" t="str">
        <f t="shared" si="1"/>
        <v>SRP</v>
      </c>
      <c r="BE17" s="49">
        <f t="shared" si="2"/>
        <v>0</v>
      </c>
      <c r="BF17" s="49" t="str">
        <f t="shared" si="3"/>
        <v>8C / M</v>
      </c>
      <c r="BG17" s="50">
        <f t="shared" si="4"/>
        <v>0</v>
      </c>
    </row>
    <row r="18" spans="1:59">
      <c r="A18" s="1">
        <f t="shared" si="5"/>
        <v>6</v>
      </c>
      <c r="B18" s="44" t="s">
        <v>64</v>
      </c>
      <c r="C18" s="45"/>
      <c r="D18" s="46">
        <v>1</v>
      </c>
      <c r="E18" s="47">
        <v>0</v>
      </c>
      <c r="F18" s="47">
        <v>1</v>
      </c>
      <c r="G18" s="47">
        <v>0</v>
      </c>
      <c r="H18" s="47">
        <v>0</v>
      </c>
      <c r="I18" s="47">
        <v>1</v>
      </c>
      <c r="J18" s="47">
        <v>0</v>
      </c>
      <c r="K18" s="47">
        <v>1</v>
      </c>
      <c r="L18" s="47">
        <v>1</v>
      </c>
      <c r="M18" s="47">
        <v>0</v>
      </c>
      <c r="N18" s="47">
        <v>1</v>
      </c>
      <c r="O18" s="47">
        <v>1</v>
      </c>
      <c r="P18" s="47">
        <v>1</v>
      </c>
      <c r="Q18" s="47">
        <v>0</v>
      </c>
      <c r="R18" s="47">
        <v>0</v>
      </c>
      <c r="S18" s="47">
        <v>1</v>
      </c>
      <c r="T18" s="47">
        <v>0</v>
      </c>
      <c r="U18" s="47">
        <v>1</v>
      </c>
      <c r="V18" s="47">
        <v>1</v>
      </c>
      <c r="W18" s="47">
        <v>1</v>
      </c>
      <c r="X18" s="47">
        <v>1</v>
      </c>
      <c r="Y18" s="47">
        <v>0</v>
      </c>
      <c r="Z18" s="47">
        <v>1</v>
      </c>
      <c r="AA18" s="48">
        <v>0</v>
      </c>
      <c r="AB18" s="84">
        <v>0</v>
      </c>
      <c r="AC18" s="46">
        <v>0</v>
      </c>
      <c r="AD18" s="46">
        <v>0</v>
      </c>
      <c r="AE18" s="46">
        <v>0</v>
      </c>
      <c r="AF18" s="46">
        <v>1</v>
      </c>
      <c r="AG18" s="46">
        <v>0</v>
      </c>
      <c r="AH18" s="46">
        <v>1</v>
      </c>
      <c r="AI18" s="46">
        <v>1</v>
      </c>
      <c r="AJ18" s="46">
        <v>1</v>
      </c>
      <c r="AK18" s="46">
        <v>0</v>
      </c>
      <c r="AL18" s="46">
        <v>0</v>
      </c>
      <c r="AM18" s="46">
        <v>1</v>
      </c>
      <c r="AN18" s="46">
        <v>1</v>
      </c>
      <c r="AO18" s="46">
        <v>1</v>
      </c>
      <c r="AP18" s="46">
        <v>0</v>
      </c>
      <c r="AQ18" s="46">
        <v>1</v>
      </c>
      <c r="AR18" s="46">
        <v>1</v>
      </c>
      <c r="AS18" s="47">
        <v>0</v>
      </c>
      <c r="AT18" s="47">
        <v>1</v>
      </c>
      <c r="AU18" s="47">
        <v>0</v>
      </c>
      <c r="AV18" s="47">
        <v>0</v>
      </c>
      <c r="AW18" s="47">
        <v>0</v>
      </c>
      <c r="AX18" s="47">
        <v>0</v>
      </c>
      <c r="AY18" s="107">
        <v>0</v>
      </c>
      <c r="AZ18" s="104">
        <f t="shared" si="6"/>
        <v>16</v>
      </c>
      <c r="BA18" s="100">
        <f t="shared" si="0"/>
        <v>24</v>
      </c>
      <c r="BB18" s="89">
        <f t="shared" si="7"/>
        <v>3</v>
      </c>
      <c r="BC18" s="94">
        <f t="shared" si="8"/>
        <v>0.5</v>
      </c>
      <c r="BD18" s="91" t="str">
        <f t="shared" si="1"/>
        <v>SRP</v>
      </c>
      <c r="BE18" s="49">
        <f t="shared" si="2"/>
        <v>0</v>
      </c>
      <c r="BF18" s="49" t="str">
        <f t="shared" si="3"/>
        <v>8C / M</v>
      </c>
      <c r="BG18" s="50">
        <f t="shared" si="4"/>
        <v>0</v>
      </c>
    </row>
    <row r="19" spans="1:59">
      <c r="A19" s="1">
        <f t="shared" si="5"/>
        <v>7</v>
      </c>
      <c r="B19" s="51" t="s">
        <v>65</v>
      </c>
      <c r="C19" s="52"/>
      <c r="D19" s="53">
        <v>0</v>
      </c>
      <c r="E19" s="54">
        <v>1</v>
      </c>
      <c r="F19" s="54">
        <v>0</v>
      </c>
      <c r="G19" s="54">
        <v>1</v>
      </c>
      <c r="H19" s="54">
        <v>1</v>
      </c>
      <c r="I19" s="54">
        <v>1</v>
      </c>
      <c r="J19" s="54">
        <v>1</v>
      </c>
      <c r="K19" s="54">
        <v>1</v>
      </c>
      <c r="L19" s="54">
        <v>1</v>
      </c>
      <c r="M19" s="54">
        <v>0</v>
      </c>
      <c r="N19" s="54">
        <v>0</v>
      </c>
      <c r="O19" s="54">
        <v>1</v>
      </c>
      <c r="P19" s="54">
        <v>0</v>
      </c>
      <c r="Q19" s="54">
        <v>1</v>
      </c>
      <c r="R19" s="54">
        <v>1</v>
      </c>
      <c r="S19" s="54">
        <v>1</v>
      </c>
      <c r="T19" s="54">
        <v>1</v>
      </c>
      <c r="U19" s="54">
        <v>1</v>
      </c>
      <c r="V19" s="54">
        <v>1</v>
      </c>
      <c r="W19" s="54">
        <v>0</v>
      </c>
      <c r="X19" s="54">
        <v>1</v>
      </c>
      <c r="Y19" s="54">
        <v>1</v>
      </c>
      <c r="Z19" s="54">
        <v>0</v>
      </c>
      <c r="AA19" s="55">
        <v>1</v>
      </c>
      <c r="AB19" s="83">
        <v>1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1</v>
      </c>
      <c r="AI19" s="53">
        <v>1</v>
      </c>
      <c r="AJ19" s="53">
        <v>0</v>
      </c>
      <c r="AK19" s="53">
        <v>0</v>
      </c>
      <c r="AL19" s="53">
        <v>0</v>
      </c>
      <c r="AM19" s="53">
        <v>1</v>
      </c>
      <c r="AN19" s="53">
        <v>1</v>
      </c>
      <c r="AO19" s="53">
        <v>1</v>
      </c>
      <c r="AP19" s="53">
        <v>0</v>
      </c>
      <c r="AQ19" s="53">
        <v>1</v>
      </c>
      <c r="AR19" s="53">
        <v>1</v>
      </c>
      <c r="AS19" s="54">
        <v>0</v>
      </c>
      <c r="AT19" s="54">
        <v>0</v>
      </c>
      <c r="AU19" s="54">
        <v>1</v>
      </c>
      <c r="AV19" s="54">
        <v>1</v>
      </c>
      <c r="AW19" s="54">
        <v>0</v>
      </c>
      <c r="AX19" s="54">
        <v>0</v>
      </c>
      <c r="AY19" s="108">
        <v>0</v>
      </c>
      <c r="AZ19" s="104">
        <f t="shared" si="6"/>
        <v>17</v>
      </c>
      <c r="BA19" s="100">
        <f t="shared" si="0"/>
        <v>27</v>
      </c>
      <c r="BB19" s="89">
        <f t="shared" si="7"/>
        <v>3</v>
      </c>
      <c r="BC19" s="94">
        <f t="shared" si="8"/>
        <v>0.5625</v>
      </c>
      <c r="BD19" s="91" t="str">
        <f t="shared" si="1"/>
        <v>SRP</v>
      </c>
      <c r="BE19" s="49">
        <f t="shared" si="2"/>
        <v>0</v>
      </c>
      <c r="BF19" s="49" t="str">
        <f t="shared" si="3"/>
        <v>8C / M</v>
      </c>
      <c r="BG19" s="50">
        <f t="shared" si="4"/>
        <v>0</v>
      </c>
    </row>
    <row r="20" spans="1:59">
      <c r="A20" s="1">
        <f t="shared" si="5"/>
        <v>8</v>
      </c>
      <c r="B20" s="44" t="s">
        <v>66</v>
      </c>
      <c r="C20" s="45"/>
      <c r="D20" s="46">
        <v>1</v>
      </c>
      <c r="E20" s="47">
        <v>0</v>
      </c>
      <c r="F20" s="47">
        <v>0</v>
      </c>
      <c r="G20" s="47">
        <v>1</v>
      </c>
      <c r="H20" s="47">
        <v>0</v>
      </c>
      <c r="I20" s="47">
        <v>1</v>
      </c>
      <c r="J20" s="47">
        <v>0</v>
      </c>
      <c r="K20" s="47">
        <v>1</v>
      </c>
      <c r="L20" s="47">
        <v>0</v>
      </c>
      <c r="M20" s="47">
        <v>0</v>
      </c>
      <c r="N20" s="47">
        <v>1</v>
      </c>
      <c r="O20" s="47">
        <v>1</v>
      </c>
      <c r="P20" s="47">
        <v>1</v>
      </c>
      <c r="Q20" s="47">
        <v>1</v>
      </c>
      <c r="R20" s="47">
        <v>1</v>
      </c>
      <c r="S20" s="47">
        <v>1</v>
      </c>
      <c r="T20" s="47">
        <v>0</v>
      </c>
      <c r="U20" s="47">
        <v>1</v>
      </c>
      <c r="V20" s="47">
        <v>0</v>
      </c>
      <c r="W20" s="47">
        <v>0</v>
      </c>
      <c r="X20" s="47">
        <v>1</v>
      </c>
      <c r="Y20" s="47">
        <v>1</v>
      </c>
      <c r="Z20" s="47">
        <v>1</v>
      </c>
      <c r="AA20" s="48">
        <v>1</v>
      </c>
      <c r="AB20" s="84">
        <v>1</v>
      </c>
      <c r="AC20" s="46">
        <v>1</v>
      </c>
      <c r="AD20" s="46">
        <v>1</v>
      </c>
      <c r="AE20" s="46">
        <v>0</v>
      </c>
      <c r="AF20" s="46">
        <v>0</v>
      </c>
      <c r="AG20" s="46">
        <v>0</v>
      </c>
      <c r="AH20" s="46">
        <v>0</v>
      </c>
      <c r="AI20" s="46">
        <v>1</v>
      </c>
      <c r="AJ20" s="46">
        <v>0</v>
      </c>
      <c r="AK20" s="46">
        <v>0</v>
      </c>
      <c r="AL20" s="46">
        <v>1</v>
      </c>
      <c r="AM20" s="46">
        <v>1</v>
      </c>
      <c r="AN20" s="46">
        <v>1</v>
      </c>
      <c r="AO20" s="46">
        <v>0</v>
      </c>
      <c r="AP20" s="46">
        <v>0</v>
      </c>
      <c r="AQ20" s="46">
        <v>1</v>
      </c>
      <c r="AR20" s="46">
        <v>1</v>
      </c>
      <c r="AS20" s="47">
        <v>1</v>
      </c>
      <c r="AT20" s="47">
        <v>1</v>
      </c>
      <c r="AU20" s="47">
        <v>1</v>
      </c>
      <c r="AV20" s="47">
        <v>1</v>
      </c>
      <c r="AW20" s="47">
        <v>1</v>
      </c>
      <c r="AX20" s="47">
        <v>0</v>
      </c>
      <c r="AY20" s="107">
        <v>0</v>
      </c>
      <c r="AZ20" s="104">
        <f t="shared" si="6"/>
        <v>17</v>
      </c>
      <c r="BA20" s="100">
        <f t="shared" si="0"/>
        <v>29</v>
      </c>
      <c r="BB20" s="89">
        <f t="shared" si="7"/>
        <v>3</v>
      </c>
      <c r="BC20" s="94">
        <f t="shared" si="8"/>
        <v>0.60416666666666663</v>
      </c>
      <c r="BD20" s="91" t="str">
        <f t="shared" si="1"/>
        <v>SRP</v>
      </c>
      <c r="BE20" s="49">
        <f t="shared" si="2"/>
        <v>0</v>
      </c>
      <c r="BF20" s="49" t="str">
        <f t="shared" si="3"/>
        <v>8C / M</v>
      </c>
      <c r="BG20" s="50">
        <f t="shared" si="4"/>
        <v>0</v>
      </c>
    </row>
    <row r="21" spans="1:59">
      <c r="A21" s="1">
        <f t="shared" si="5"/>
        <v>9</v>
      </c>
      <c r="B21" s="51" t="s">
        <v>67</v>
      </c>
      <c r="C21" s="52"/>
      <c r="D21" s="53">
        <v>1</v>
      </c>
      <c r="E21" s="54">
        <v>1</v>
      </c>
      <c r="F21" s="54">
        <v>1</v>
      </c>
      <c r="G21" s="54">
        <v>1</v>
      </c>
      <c r="H21" s="54">
        <v>1</v>
      </c>
      <c r="I21" s="54">
        <v>1</v>
      </c>
      <c r="J21" s="54">
        <v>1</v>
      </c>
      <c r="K21" s="54">
        <v>1</v>
      </c>
      <c r="L21" s="54">
        <v>1</v>
      </c>
      <c r="M21" s="54">
        <v>1</v>
      </c>
      <c r="N21" s="54">
        <v>1</v>
      </c>
      <c r="O21" s="54">
        <v>1</v>
      </c>
      <c r="P21" s="54">
        <v>1</v>
      </c>
      <c r="Q21" s="54">
        <v>1</v>
      </c>
      <c r="R21" s="54">
        <v>1</v>
      </c>
      <c r="S21" s="54">
        <v>1</v>
      </c>
      <c r="T21" s="54">
        <v>1</v>
      </c>
      <c r="U21" s="54">
        <v>1</v>
      </c>
      <c r="V21" s="54">
        <v>1</v>
      </c>
      <c r="W21" s="54">
        <v>1</v>
      </c>
      <c r="X21" s="54">
        <v>1</v>
      </c>
      <c r="Y21" s="54">
        <v>1</v>
      </c>
      <c r="Z21" s="54">
        <v>1</v>
      </c>
      <c r="AA21" s="55">
        <v>1</v>
      </c>
      <c r="AB21" s="83">
        <v>1</v>
      </c>
      <c r="AC21" s="53">
        <v>1</v>
      </c>
      <c r="AD21" s="53">
        <v>1</v>
      </c>
      <c r="AE21" s="53">
        <v>1</v>
      </c>
      <c r="AF21" s="53">
        <v>0</v>
      </c>
      <c r="AG21" s="53">
        <v>0</v>
      </c>
      <c r="AH21" s="53">
        <v>1</v>
      </c>
      <c r="AI21" s="53">
        <v>1</v>
      </c>
      <c r="AJ21" s="53">
        <v>1</v>
      </c>
      <c r="AK21" s="53">
        <v>1</v>
      </c>
      <c r="AL21" s="53">
        <v>1</v>
      </c>
      <c r="AM21" s="53">
        <v>1</v>
      </c>
      <c r="AN21" s="53">
        <v>1</v>
      </c>
      <c r="AO21" s="53">
        <v>1</v>
      </c>
      <c r="AP21" s="53">
        <v>1</v>
      </c>
      <c r="AQ21" s="53">
        <v>1</v>
      </c>
      <c r="AR21" s="53">
        <v>1</v>
      </c>
      <c r="AS21" s="54">
        <v>1</v>
      </c>
      <c r="AT21" s="54">
        <v>0</v>
      </c>
      <c r="AU21" s="54">
        <v>0</v>
      </c>
      <c r="AV21" s="54">
        <v>1</v>
      </c>
      <c r="AW21" s="54">
        <v>1</v>
      </c>
      <c r="AX21" s="54">
        <v>1</v>
      </c>
      <c r="AY21" s="108">
        <v>1</v>
      </c>
      <c r="AZ21" s="104">
        <f t="shared" si="6"/>
        <v>26</v>
      </c>
      <c r="BA21" s="100">
        <f t="shared" si="0"/>
        <v>44</v>
      </c>
      <c r="BB21" s="89">
        <f t="shared" si="7"/>
        <v>1</v>
      </c>
      <c r="BC21" s="94">
        <f t="shared" si="8"/>
        <v>0.91666666666666663</v>
      </c>
      <c r="BD21" s="91" t="str">
        <f t="shared" si="1"/>
        <v>SRP</v>
      </c>
      <c r="BE21" s="49">
        <f t="shared" si="2"/>
        <v>0</v>
      </c>
      <c r="BF21" s="49" t="str">
        <f t="shared" si="3"/>
        <v>8C / M</v>
      </c>
      <c r="BG21" s="50">
        <f t="shared" si="4"/>
        <v>0</v>
      </c>
    </row>
    <row r="22" spans="1:59">
      <c r="A22" s="1">
        <f t="shared" si="5"/>
        <v>10</v>
      </c>
      <c r="B22" s="44" t="s">
        <v>68</v>
      </c>
      <c r="C22" s="45"/>
      <c r="D22" s="46">
        <v>1</v>
      </c>
      <c r="E22" s="47">
        <v>1</v>
      </c>
      <c r="F22" s="47">
        <v>1</v>
      </c>
      <c r="G22" s="47">
        <v>1</v>
      </c>
      <c r="H22" s="47">
        <v>1</v>
      </c>
      <c r="I22" s="47">
        <v>1</v>
      </c>
      <c r="J22" s="47">
        <v>1</v>
      </c>
      <c r="K22" s="47">
        <v>1</v>
      </c>
      <c r="L22" s="47">
        <v>1</v>
      </c>
      <c r="M22" s="47">
        <v>1</v>
      </c>
      <c r="N22" s="47">
        <v>1</v>
      </c>
      <c r="O22" s="47">
        <v>1</v>
      </c>
      <c r="P22" s="47">
        <v>1</v>
      </c>
      <c r="Q22" s="47">
        <v>1</v>
      </c>
      <c r="R22" s="47">
        <v>1</v>
      </c>
      <c r="S22" s="47">
        <v>1</v>
      </c>
      <c r="T22" s="47">
        <v>1</v>
      </c>
      <c r="U22" s="47">
        <v>1</v>
      </c>
      <c r="V22" s="47">
        <v>1</v>
      </c>
      <c r="W22" s="47">
        <v>1</v>
      </c>
      <c r="X22" s="47">
        <v>1</v>
      </c>
      <c r="Y22" s="47">
        <v>1</v>
      </c>
      <c r="Z22" s="47">
        <v>1</v>
      </c>
      <c r="AA22" s="48">
        <v>1</v>
      </c>
      <c r="AB22" s="84">
        <v>1</v>
      </c>
      <c r="AC22" s="46">
        <v>1</v>
      </c>
      <c r="AD22" s="46">
        <v>1</v>
      </c>
      <c r="AE22" s="46">
        <v>1</v>
      </c>
      <c r="AF22" s="46">
        <v>0</v>
      </c>
      <c r="AG22" s="46">
        <v>0</v>
      </c>
      <c r="AH22" s="46">
        <v>1</v>
      </c>
      <c r="AI22" s="46">
        <v>0</v>
      </c>
      <c r="AJ22" s="46">
        <v>0</v>
      </c>
      <c r="AK22" s="46">
        <v>0</v>
      </c>
      <c r="AL22" s="46">
        <v>1</v>
      </c>
      <c r="AM22" s="46">
        <v>1</v>
      </c>
      <c r="AN22" s="46">
        <v>1</v>
      </c>
      <c r="AO22" s="46">
        <v>1</v>
      </c>
      <c r="AP22" s="46">
        <v>0</v>
      </c>
      <c r="AQ22" s="46">
        <v>1</v>
      </c>
      <c r="AR22" s="46">
        <v>0</v>
      </c>
      <c r="AS22" s="47">
        <v>0</v>
      </c>
      <c r="AT22" s="47">
        <v>0</v>
      </c>
      <c r="AU22" s="47">
        <v>1</v>
      </c>
      <c r="AV22" s="47">
        <v>1</v>
      </c>
      <c r="AW22" s="47">
        <v>1</v>
      </c>
      <c r="AX22" s="47">
        <v>1</v>
      </c>
      <c r="AY22" s="107">
        <v>0</v>
      </c>
      <c r="AZ22" s="104">
        <f t="shared" si="6"/>
        <v>25</v>
      </c>
      <c r="BA22" s="100">
        <f t="shared" si="0"/>
        <v>38</v>
      </c>
      <c r="BB22" s="89">
        <f t="shared" si="7"/>
        <v>2</v>
      </c>
      <c r="BC22" s="94">
        <f t="shared" si="8"/>
        <v>0.79166666666666663</v>
      </c>
      <c r="BD22" s="91" t="str">
        <f t="shared" si="1"/>
        <v>SRP</v>
      </c>
      <c r="BE22" s="49">
        <f t="shared" si="2"/>
        <v>0</v>
      </c>
      <c r="BF22" s="49" t="str">
        <f t="shared" si="3"/>
        <v>8C / M</v>
      </c>
      <c r="BG22" s="50">
        <f t="shared" si="4"/>
        <v>0</v>
      </c>
    </row>
    <row r="23" spans="1:59">
      <c r="A23" s="1">
        <f t="shared" si="5"/>
        <v>11</v>
      </c>
      <c r="B23" s="51" t="s">
        <v>69</v>
      </c>
      <c r="C23" s="52"/>
      <c r="D23" s="53">
        <v>1</v>
      </c>
      <c r="E23" s="54">
        <v>0</v>
      </c>
      <c r="F23" s="54">
        <v>1</v>
      </c>
      <c r="G23" s="54">
        <v>1</v>
      </c>
      <c r="H23" s="54">
        <v>1</v>
      </c>
      <c r="I23" s="54">
        <v>1</v>
      </c>
      <c r="J23" s="54">
        <v>1</v>
      </c>
      <c r="K23" s="54">
        <v>1</v>
      </c>
      <c r="L23" s="54">
        <v>1</v>
      </c>
      <c r="M23" s="54">
        <v>1</v>
      </c>
      <c r="N23" s="54">
        <v>1</v>
      </c>
      <c r="O23" s="54">
        <v>0</v>
      </c>
      <c r="P23" s="54">
        <v>1</v>
      </c>
      <c r="Q23" s="54">
        <v>1</v>
      </c>
      <c r="R23" s="54">
        <v>1</v>
      </c>
      <c r="S23" s="54">
        <v>1</v>
      </c>
      <c r="T23" s="54">
        <v>1</v>
      </c>
      <c r="U23" s="54">
        <v>1</v>
      </c>
      <c r="V23" s="54">
        <v>1</v>
      </c>
      <c r="W23" s="54">
        <v>1</v>
      </c>
      <c r="X23" s="54">
        <v>1</v>
      </c>
      <c r="Y23" s="54">
        <v>0</v>
      </c>
      <c r="Z23" s="54">
        <v>1</v>
      </c>
      <c r="AA23" s="55">
        <v>1</v>
      </c>
      <c r="AB23" s="83">
        <v>1</v>
      </c>
      <c r="AC23" s="53">
        <v>1</v>
      </c>
      <c r="AD23" s="53">
        <v>0</v>
      </c>
      <c r="AE23" s="53">
        <v>0</v>
      </c>
      <c r="AF23" s="53">
        <v>0</v>
      </c>
      <c r="AG23" s="53">
        <v>0</v>
      </c>
      <c r="AH23" s="53">
        <v>1</v>
      </c>
      <c r="AI23" s="53">
        <v>1</v>
      </c>
      <c r="AJ23" s="53">
        <v>1</v>
      </c>
      <c r="AK23" s="53">
        <v>1</v>
      </c>
      <c r="AL23" s="53">
        <v>0</v>
      </c>
      <c r="AM23" s="53">
        <v>0</v>
      </c>
      <c r="AN23" s="53">
        <v>1</v>
      </c>
      <c r="AO23" s="53">
        <v>1</v>
      </c>
      <c r="AP23" s="53">
        <v>1</v>
      </c>
      <c r="AQ23" s="53">
        <v>1</v>
      </c>
      <c r="AR23" s="53">
        <v>1</v>
      </c>
      <c r="AS23" s="54">
        <v>1</v>
      </c>
      <c r="AT23" s="54">
        <v>0</v>
      </c>
      <c r="AU23" s="54">
        <v>1</v>
      </c>
      <c r="AV23" s="54">
        <v>1</v>
      </c>
      <c r="AW23" s="54">
        <v>0</v>
      </c>
      <c r="AX23" s="54">
        <v>0</v>
      </c>
      <c r="AY23" s="108">
        <v>0</v>
      </c>
      <c r="AZ23" s="104">
        <f t="shared" si="6"/>
        <v>22</v>
      </c>
      <c r="BA23" s="100">
        <f t="shared" si="0"/>
        <v>35</v>
      </c>
      <c r="BB23" s="89">
        <f t="shared" si="7"/>
        <v>2</v>
      </c>
      <c r="BC23" s="94">
        <f t="shared" si="8"/>
        <v>0.72916666666666663</v>
      </c>
      <c r="BD23" s="91" t="str">
        <f t="shared" si="1"/>
        <v>SRP</v>
      </c>
      <c r="BE23" s="49">
        <f t="shared" si="2"/>
        <v>0</v>
      </c>
      <c r="BF23" s="49" t="str">
        <f t="shared" si="3"/>
        <v>8C / M</v>
      </c>
      <c r="BG23" s="50">
        <f t="shared" si="4"/>
        <v>0</v>
      </c>
    </row>
    <row r="24" spans="1:59">
      <c r="A24" s="1">
        <f t="shared" si="5"/>
        <v>12</v>
      </c>
      <c r="B24" s="44" t="s">
        <v>70</v>
      </c>
      <c r="C24" s="45"/>
      <c r="D24" s="46">
        <v>1</v>
      </c>
      <c r="E24" s="47">
        <v>1</v>
      </c>
      <c r="F24" s="47">
        <v>1</v>
      </c>
      <c r="G24" s="47">
        <v>1</v>
      </c>
      <c r="H24" s="47">
        <v>0</v>
      </c>
      <c r="I24" s="47">
        <v>1</v>
      </c>
      <c r="J24" s="47">
        <v>0</v>
      </c>
      <c r="K24" s="47">
        <v>0</v>
      </c>
      <c r="L24" s="47">
        <v>1</v>
      </c>
      <c r="M24" s="47">
        <v>0</v>
      </c>
      <c r="N24" s="47">
        <v>1</v>
      </c>
      <c r="O24" s="47">
        <v>1</v>
      </c>
      <c r="P24" s="47">
        <v>1</v>
      </c>
      <c r="Q24" s="47">
        <v>1</v>
      </c>
      <c r="R24" s="47">
        <v>0</v>
      </c>
      <c r="S24" s="47">
        <v>1</v>
      </c>
      <c r="T24" s="47">
        <v>0</v>
      </c>
      <c r="U24" s="47">
        <v>0</v>
      </c>
      <c r="V24" s="47">
        <v>1</v>
      </c>
      <c r="W24" s="47">
        <v>0</v>
      </c>
      <c r="X24" s="47">
        <v>1</v>
      </c>
      <c r="Y24" s="47">
        <v>1</v>
      </c>
      <c r="Z24" s="47">
        <v>1</v>
      </c>
      <c r="AA24" s="48">
        <v>1</v>
      </c>
      <c r="AB24" s="84">
        <v>0</v>
      </c>
      <c r="AC24" s="46">
        <v>0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107">
        <v>0</v>
      </c>
      <c r="AZ24" s="104">
        <f t="shared" si="6"/>
        <v>16</v>
      </c>
      <c r="BA24" s="100">
        <f t="shared" si="0"/>
        <v>16</v>
      </c>
      <c r="BB24" s="89">
        <f t="shared" si="7"/>
        <v>4</v>
      </c>
      <c r="BC24" s="94">
        <f t="shared" si="8"/>
        <v>0.33333333333333331</v>
      </c>
      <c r="BD24" s="91" t="str">
        <f t="shared" si="1"/>
        <v>SRP</v>
      </c>
      <c r="BE24" s="49">
        <f t="shared" si="2"/>
        <v>0</v>
      </c>
      <c r="BF24" s="49" t="str">
        <f t="shared" si="3"/>
        <v>8C / M</v>
      </c>
      <c r="BG24" s="50">
        <f t="shared" si="4"/>
        <v>0</v>
      </c>
    </row>
    <row r="25" spans="1:59">
      <c r="A25" s="1">
        <f t="shared" si="5"/>
        <v>13</v>
      </c>
      <c r="B25" s="51" t="s">
        <v>71</v>
      </c>
      <c r="C25" s="52"/>
      <c r="D25" s="53">
        <v>1</v>
      </c>
      <c r="E25" s="54">
        <v>1</v>
      </c>
      <c r="F25" s="54">
        <v>1</v>
      </c>
      <c r="G25" s="54">
        <v>1</v>
      </c>
      <c r="H25" s="54">
        <v>1</v>
      </c>
      <c r="I25" s="54">
        <v>1</v>
      </c>
      <c r="J25" s="54">
        <v>0</v>
      </c>
      <c r="K25" s="54">
        <v>0</v>
      </c>
      <c r="L25" s="54">
        <v>1</v>
      </c>
      <c r="M25" s="54">
        <v>0</v>
      </c>
      <c r="N25" s="54">
        <v>1</v>
      </c>
      <c r="O25" s="54">
        <v>1</v>
      </c>
      <c r="P25" s="54">
        <v>1</v>
      </c>
      <c r="Q25" s="54">
        <v>1</v>
      </c>
      <c r="R25" s="54">
        <v>1</v>
      </c>
      <c r="S25" s="54">
        <v>1</v>
      </c>
      <c r="T25" s="54">
        <v>0</v>
      </c>
      <c r="U25" s="54">
        <v>0</v>
      </c>
      <c r="V25" s="54">
        <v>1</v>
      </c>
      <c r="W25" s="54">
        <v>0</v>
      </c>
      <c r="X25" s="54">
        <v>1</v>
      </c>
      <c r="Y25" s="54">
        <v>1</v>
      </c>
      <c r="Z25" s="54">
        <v>1</v>
      </c>
      <c r="AA25" s="55">
        <v>1</v>
      </c>
      <c r="AB25" s="83">
        <v>1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1</v>
      </c>
      <c r="AI25" s="53">
        <v>1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1</v>
      </c>
      <c r="AP25" s="53">
        <v>0</v>
      </c>
      <c r="AQ25" s="53">
        <v>1</v>
      </c>
      <c r="AR25" s="53">
        <v>1</v>
      </c>
      <c r="AS25" s="54">
        <v>0</v>
      </c>
      <c r="AT25" s="54">
        <v>0</v>
      </c>
      <c r="AU25" s="54">
        <v>1</v>
      </c>
      <c r="AV25" s="54">
        <v>0</v>
      </c>
      <c r="AW25" s="54">
        <v>0</v>
      </c>
      <c r="AX25" s="54">
        <v>0</v>
      </c>
      <c r="AY25" s="108">
        <v>0</v>
      </c>
      <c r="AZ25" s="104">
        <f t="shared" si="6"/>
        <v>18</v>
      </c>
      <c r="BA25" s="100">
        <f t="shared" si="0"/>
        <v>25</v>
      </c>
      <c r="BB25" s="89">
        <f t="shared" si="7"/>
        <v>3</v>
      </c>
      <c r="BC25" s="94">
        <f t="shared" si="8"/>
        <v>0.52083333333333337</v>
      </c>
      <c r="BD25" s="91" t="str">
        <f t="shared" si="1"/>
        <v>SRP</v>
      </c>
      <c r="BE25" s="49">
        <f t="shared" si="2"/>
        <v>0</v>
      </c>
      <c r="BF25" s="49" t="str">
        <f t="shared" si="3"/>
        <v>8C / M</v>
      </c>
      <c r="BG25" s="50">
        <f t="shared" si="4"/>
        <v>0</v>
      </c>
    </row>
    <row r="26" spans="1:59">
      <c r="A26" s="1">
        <f t="shared" si="5"/>
        <v>14</v>
      </c>
      <c r="B26" s="44" t="s">
        <v>72</v>
      </c>
      <c r="C26" s="45"/>
      <c r="D26" s="46">
        <v>1</v>
      </c>
      <c r="E26" s="47">
        <v>0</v>
      </c>
      <c r="F26" s="47">
        <v>1</v>
      </c>
      <c r="G26" s="47">
        <v>0</v>
      </c>
      <c r="H26" s="47">
        <v>1</v>
      </c>
      <c r="I26" s="47">
        <v>1</v>
      </c>
      <c r="J26" s="47">
        <v>1</v>
      </c>
      <c r="K26" s="47">
        <v>1</v>
      </c>
      <c r="L26" s="47">
        <v>1</v>
      </c>
      <c r="M26" s="47">
        <v>0</v>
      </c>
      <c r="N26" s="47">
        <v>1</v>
      </c>
      <c r="O26" s="47">
        <v>0</v>
      </c>
      <c r="P26" s="47">
        <v>1</v>
      </c>
      <c r="Q26" s="47">
        <v>0</v>
      </c>
      <c r="R26" s="47">
        <v>1</v>
      </c>
      <c r="S26" s="47">
        <v>1</v>
      </c>
      <c r="T26" s="47">
        <v>1</v>
      </c>
      <c r="U26" s="47">
        <v>1</v>
      </c>
      <c r="V26" s="47">
        <v>1</v>
      </c>
      <c r="W26" s="47">
        <v>0</v>
      </c>
      <c r="X26" s="47">
        <v>1</v>
      </c>
      <c r="Y26" s="47">
        <v>0</v>
      </c>
      <c r="Z26" s="47">
        <v>1</v>
      </c>
      <c r="AA26" s="48">
        <v>0</v>
      </c>
      <c r="AB26" s="84">
        <v>1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1</v>
      </c>
      <c r="AI26" s="46">
        <v>0</v>
      </c>
      <c r="AJ26" s="46">
        <v>0</v>
      </c>
      <c r="AK26" s="46">
        <v>0</v>
      </c>
      <c r="AL26" s="46">
        <v>0</v>
      </c>
      <c r="AM26" s="46">
        <v>1</v>
      </c>
      <c r="AN26" s="46">
        <v>0</v>
      </c>
      <c r="AO26" s="46">
        <v>0</v>
      </c>
      <c r="AP26" s="46">
        <v>0</v>
      </c>
      <c r="AQ26" s="46">
        <v>1</v>
      </c>
      <c r="AR26" s="46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107">
        <v>1</v>
      </c>
      <c r="AZ26" s="104">
        <f t="shared" si="6"/>
        <v>16</v>
      </c>
      <c r="BA26" s="100">
        <f t="shared" si="0"/>
        <v>21</v>
      </c>
      <c r="BB26" s="89">
        <f t="shared" si="7"/>
        <v>4</v>
      </c>
      <c r="BC26" s="94">
        <f t="shared" si="8"/>
        <v>0.4375</v>
      </c>
      <c r="BD26" s="91" t="str">
        <f t="shared" si="1"/>
        <v>SRP</v>
      </c>
      <c r="BE26" s="49">
        <f t="shared" si="2"/>
        <v>0</v>
      </c>
      <c r="BF26" s="49" t="str">
        <f t="shared" si="3"/>
        <v>8C / M</v>
      </c>
      <c r="BG26" s="50">
        <f t="shared" si="4"/>
        <v>0</v>
      </c>
    </row>
    <row r="27" spans="1:59">
      <c r="A27" s="1">
        <f t="shared" si="5"/>
        <v>15</v>
      </c>
      <c r="B27" s="51" t="s">
        <v>73</v>
      </c>
      <c r="C27" s="52"/>
      <c r="D27" s="53">
        <v>1</v>
      </c>
      <c r="E27" s="54">
        <v>0</v>
      </c>
      <c r="F27" s="54">
        <v>1</v>
      </c>
      <c r="G27" s="54">
        <v>1</v>
      </c>
      <c r="H27" s="54">
        <v>0</v>
      </c>
      <c r="I27" s="54">
        <v>1</v>
      </c>
      <c r="J27" s="54">
        <v>0</v>
      </c>
      <c r="K27" s="54">
        <v>0</v>
      </c>
      <c r="L27" s="54">
        <v>0</v>
      </c>
      <c r="M27" s="54">
        <v>0</v>
      </c>
      <c r="N27" s="54">
        <v>1</v>
      </c>
      <c r="O27" s="54">
        <v>0</v>
      </c>
      <c r="P27" s="54">
        <v>1</v>
      </c>
      <c r="Q27" s="54">
        <v>1</v>
      </c>
      <c r="R27" s="54">
        <v>0</v>
      </c>
      <c r="S27" s="54">
        <v>1</v>
      </c>
      <c r="T27" s="54">
        <v>0</v>
      </c>
      <c r="U27" s="54">
        <v>0</v>
      </c>
      <c r="V27" s="54">
        <v>0</v>
      </c>
      <c r="W27" s="54">
        <v>0</v>
      </c>
      <c r="X27" s="54">
        <v>1</v>
      </c>
      <c r="Y27" s="54">
        <v>0</v>
      </c>
      <c r="Z27" s="54">
        <v>1</v>
      </c>
      <c r="AA27" s="55">
        <v>1</v>
      </c>
      <c r="AB27" s="83">
        <v>1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1</v>
      </c>
      <c r="AP27" s="53">
        <v>0</v>
      </c>
      <c r="AQ27" s="53">
        <v>0</v>
      </c>
      <c r="AR27" s="53">
        <v>0</v>
      </c>
      <c r="AS27" s="54">
        <v>0</v>
      </c>
      <c r="AT27" s="54">
        <v>0</v>
      </c>
      <c r="AU27" s="54">
        <v>1</v>
      </c>
      <c r="AV27" s="54">
        <v>0</v>
      </c>
      <c r="AW27" s="54">
        <v>0</v>
      </c>
      <c r="AX27" s="54">
        <v>0</v>
      </c>
      <c r="AY27" s="108">
        <v>0</v>
      </c>
      <c r="AZ27" s="104">
        <f t="shared" si="6"/>
        <v>11</v>
      </c>
      <c r="BA27" s="100">
        <f t="shared" si="0"/>
        <v>14</v>
      </c>
      <c r="BB27" s="89">
        <f t="shared" si="7"/>
        <v>5</v>
      </c>
      <c r="BC27" s="94">
        <f t="shared" si="8"/>
        <v>0.29166666666666669</v>
      </c>
      <c r="BD27" s="91" t="str">
        <f t="shared" si="1"/>
        <v>SRP</v>
      </c>
      <c r="BE27" s="49">
        <f t="shared" si="2"/>
        <v>0</v>
      </c>
      <c r="BF27" s="49" t="str">
        <f t="shared" si="3"/>
        <v>8C / M</v>
      </c>
      <c r="BG27" s="50">
        <f t="shared" si="4"/>
        <v>0</v>
      </c>
    </row>
    <row r="28" spans="1:59">
      <c r="A28" s="1">
        <f t="shared" si="5"/>
        <v>16</v>
      </c>
      <c r="B28" s="44" t="s">
        <v>74</v>
      </c>
      <c r="C28" s="45"/>
      <c r="D28" s="46">
        <v>0</v>
      </c>
      <c r="E28" s="47">
        <v>0</v>
      </c>
      <c r="F28" s="47">
        <v>0</v>
      </c>
      <c r="G28" s="47">
        <v>0</v>
      </c>
      <c r="H28" s="47">
        <v>1</v>
      </c>
      <c r="I28" s="47">
        <v>1</v>
      </c>
      <c r="J28" s="47">
        <v>1</v>
      </c>
      <c r="K28" s="47">
        <v>0</v>
      </c>
      <c r="L28" s="47">
        <v>1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1</v>
      </c>
      <c r="S28" s="47">
        <v>1</v>
      </c>
      <c r="T28" s="47">
        <v>1</v>
      </c>
      <c r="U28" s="47">
        <v>0</v>
      </c>
      <c r="V28" s="47">
        <v>1</v>
      </c>
      <c r="W28" s="47">
        <v>0</v>
      </c>
      <c r="X28" s="47">
        <v>0</v>
      </c>
      <c r="Y28" s="47">
        <v>0</v>
      </c>
      <c r="Z28" s="47">
        <v>0</v>
      </c>
      <c r="AA28" s="48">
        <v>0</v>
      </c>
      <c r="AB28" s="84">
        <v>1</v>
      </c>
      <c r="AC28" s="46">
        <v>1</v>
      </c>
      <c r="AD28" s="46">
        <v>0</v>
      </c>
      <c r="AE28" s="46">
        <v>0</v>
      </c>
      <c r="AF28" s="46">
        <v>1</v>
      </c>
      <c r="AG28" s="46">
        <v>0</v>
      </c>
      <c r="AH28" s="46">
        <v>1</v>
      </c>
      <c r="AI28" s="46">
        <v>0</v>
      </c>
      <c r="AJ28" s="46">
        <v>0</v>
      </c>
      <c r="AK28" s="46">
        <v>1</v>
      </c>
      <c r="AL28" s="46">
        <v>1</v>
      </c>
      <c r="AM28" s="46">
        <v>1</v>
      </c>
      <c r="AN28" s="46">
        <v>0</v>
      </c>
      <c r="AO28" s="46">
        <v>1</v>
      </c>
      <c r="AP28" s="46">
        <v>0</v>
      </c>
      <c r="AQ28" s="46">
        <v>1</v>
      </c>
      <c r="AR28" s="46">
        <v>1</v>
      </c>
      <c r="AS28" s="47">
        <v>0</v>
      </c>
      <c r="AT28" s="47">
        <v>0</v>
      </c>
      <c r="AU28" s="47">
        <v>1</v>
      </c>
      <c r="AV28" s="47">
        <v>1</v>
      </c>
      <c r="AW28" s="47">
        <v>0</v>
      </c>
      <c r="AX28" s="47">
        <v>0</v>
      </c>
      <c r="AY28" s="107">
        <v>0</v>
      </c>
      <c r="AZ28" s="104">
        <f t="shared" si="6"/>
        <v>10</v>
      </c>
      <c r="BA28" s="100">
        <f t="shared" si="0"/>
        <v>20</v>
      </c>
      <c r="BB28" s="89">
        <f t="shared" si="7"/>
        <v>5</v>
      </c>
      <c r="BC28" s="94">
        <f t="shared" si="8"/>
        <v>0.41666666666666669</v>
      </c>
      <c r="BD28" s="91" t="str">
        <f t="shared" si="1"/>
        <v>SRP</v>
      </c>
      <c r="BE28" s="49">
        <f t="shared" si="2"/>
        <v>0</v>
      </c>
      <c r="BF28" s="49" t="str">
        <f t="shared" si="3"/>
        <v>8C / M</v>
      </c>
      <c r="BG28" s="50">
        <f t="shared" si="4"/>
        <v>0</v>
      </c>
    </row>
    <row r="29" spans="1:59">
      <c r="A29" s="1">
        <f t="shared" si="5"/>
        <v>17</v>
      </c>
      <c r="B29" s="51" t="s">
        <v>75</v>
      </c>
      <c r="C29" s="52"/>
      <c r="D29" s="53">
        <v>1</v>
      </c>
      <c r="E29" s="54">
        <v>1</v>
      </c>
      <c r="F29" s="54">
        <v>1</v>
      </c>
      <c r="G29" s="54">
        <v>1</v>
      </c>
      <c r="H29" s="54">
        <v>1</v>
      </c>
      <c r="I29" s="54">
        <v>1</v>
      </c>
      <c r="J29" s="54">
        <v>1</v>
      </c>
      <c r="K29" s="54">
        <v>1</v>
      </c>
      <c r="L29" s="54">
        <v>1</v>
      </c>
      <c r="M29" s="54">
        <v>0</v>
      </c>
      <c r="N29" s="54">
        <v>1</v>
      </c>
      <c r="O29" s="54">
        <v>1</v>
      </c>
      <c r="P29" s="54">
        <v>1</v>
      </c>
      <c r="Q29" s="54">
        <v>1</v>
      </c>
      <c r="R29" s="54">
        <v>1</v>
      </c>
      <c r="S29" s="54">
        <v>1</v>
      </c>
      <c r="T29" s="54">
        <v>1</v>
      </c>
      <c r="U29" s="54">
        <v>1</v>
      </c>
      <c r="V29" s="54">
        <v>1</v>
      </c>
      <c r="W29" s="54">
        <v>0</v>
      </c>
      <c r="X29" s="54">
        <v>1</v>
      </c>
      <c r="Y29" s="54">
        <v>1</v>
      </c>
      <c r="Z29" s="54">
        <v>1</v>
      </c>
      <c r="AA29" s="55">
        <v>1</v>
      </c>
      <c r="AB29" s="83">
        <v>0</v>
      </c>
      <c r="AC29" s="53">
        <v>1</v>
      </c>
      <c r="AD29" s="53">
        <v>1</v>
      </c>
      <c r="AE29" s="53">
        <v>0</v>
      </c>
      <c r="AF29" s="53">
        <v>0</v>
      </c>
      <c r="AG29" s="53">
        <v>0</v>
      </c>
      <c r="AH29" s="53">
        <v>0</v>
      </c>
      <c r="AI29" s="53">
        <v>1</v>
      </c>
      <c r="AJ29" s="53">
        <v>1</v>
      </c>
      <c r="AK29" s="53">
        <v>0</v>
      </c>
      <c r="AL29" s="53">
        <v>0</v>
      </c>
      <c r="AM29" s="53">
        <v>1</v>
      </c>
      <c r="AN29" s="53">
        <v>1</v>
      </c>
      <c r="AO29" s="53">
        <v>0</v>
      </c>
      <c r="AP29" s="53">
        <v>0</v>
      </c>
      <c r="AQ29" s="53">
        <v>1</v>
      </c>
      <c r="AR29" s="53">
        <v>1</v>
      </c>
      <c r="AS29" s="54">
        <v>0</v>
      </c>
      <c r="AT29" s="54">
        <v>0</v>
      </c>
      <c r="AU29" s="54">
        <v>1</v>
      </c>
      <c r="AV29" s="54">
        <v>1</v>
      </c>
      <c r="AW29" s="54">
        <v>0</v>
      </c>
      <c r="AX29" s="54">
        <v>0</v>
      </c>
      <c r="AY29" s="108">
        <v>0</v>
      </c>
      <c r="AZ29" s="104">
        <f t="shared" si="6"/>
        <v>22</v>
      </c>
      <c r="BA29" s="100">
        <f t="shared" si="0"/>
        <v>32</v>
      </c>
      <c r="BB29" s="89">
        <f t="shared" si="7"/>
        <v>3</v>
      </c>
      <c r="BC29" s="94">
        <f t="shared" si="8"/>
        <v>0.66666666666666663</v>
      </c>
      <c r="BD29" s="91" t="str">
        <f t="shared" si="1"/>
        <v>SRP</v>
      </c>
      <c r="BE29" s="49">
        <f t="shared" si="2"/>
        <v>0</v>
      </c>
      <c r="BF29" s="49" t="str">
        <f t="shared" si="3"/>
        <v>8C / M</v>
      </c>
      <c r="BG29" s="50">
        <f t="shared" si="4"/>
        <v>0</v>
      </c>
    </row>
    <row r="30" spans="1:59">
      <c r="A30" s="1">
        <f t="shared" si="5"/>
        <v>18</v>
      </c>
      <c r="B30" s="44" t="s">
        <v>76</v>
      </c>
      <c r="C30" s="45"/>
      <c r="D30" s="46">
        <v>1</v>
      </c>
      <c r="E30" s="47">
        <v>0</v>
      </c>
      <c r="F30" s="47">
        <v>1</v>
      </c>
      <c r="G30" s="47">
        <v>1</v>
      </c>
      <c r="H30" s="47">
        <v>0</v>
      </c>
      <c r="I30" s="47">
        <v>1</v>
      </c>
      <c r="J30" s="47">
        <v>0</v>
      </c>
      <c r="K30" s="47">
        <v>1</v>
      </c>
      <c r="L30" s="47">
        <v>1</v>
      </c>
      <c r="M30" s="47">
        <v>0</v>
      </c>
      <c r="N30" s="47">
        <v>1</v>
      </c>
      <c r="O30" s="47">
        <v>0</v>
      </c>
      <c r="P30" s="47">
        <v>1</v>
      </c>
      <c r="Q30" s="47">
        <v>1</v>
      </c>
      <c r="R30" s="47">
        <v>0</v>
      </c>
      <c r="S30" s="47">
        <v>1</v>
      </c>
      <c r="T30" s="47">
        <v>0</v>
      </c>
      <c r="U30" s="47">
        <v>1</v>
      </c>
      <c r="V30" s="47">
        <v>1</v>
      </c>
      <c r="W30" s="47">
        <v>0</v>
      </c>
      <c r="X30" s="47">
        <v>1</v>
      </c>
      <c r="Y30" s="47">
        <v>0</v>
      </c>
      <c r="Z30" s="47">
        <v>1</v>
      </c>
      <c r="AA30" s="48">
        <v>1</v>
      </c>
      <c r="AB30" s="84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1</v>
      </c>
      <c r="AI30" s="46">
        <v>1</v>
      </c>
      <c r="AJ30" s="46">
        <v>1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1</v>
      </c>
      <c r="AQ30" s="46">
        <v>1</v>
      </c>
      <c r="AR30" s="46">
        <v>1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107">
        <v>0</v>
      </c>
      <c r="AZ30" s="104">
        <f t="shared" si="6"/>
        <v>16</v>
      </c>
      <c r="BA30" s="100">
        <f t="shared" si="0"/>
        <v>21</v>
      </c>
      <c r="BB30" s="89">
        <f t="shared" si="7"/>
        <v>4</v>
      </c>
      <c r="BC30" s="94">
        <f t="shared" si="8"/>
        <v>0.4375</v>
      </c>
      <c r="BD30" s="91" t="str">
        <f t="shared" si="1"/>
        <v>SRP</v>
      </c>
      <c r="BE30" s="49">
        <f t="shared" si="2"/>
        <v>0</v>
      </c>
      <c r="BF30" s="49" t="str">
        <f t="shared" si="3"/>
        <v>8C / M</v>
      </c>
      <c r="BG30" s="50">
        <f t="shared" si="4"/>
        <v>0</v>
      </c>
    </row>
    <row r="31" spans="1:59">
      <c r="A31" s="1">
        <f t="shared" si="5"/>
        <v>19</v>
      </c>
      <c r="B31" s="51" t="s">
        <v>77</v>
      </c>
      <c r="C31" s="52"/>
      <c r="D31" s="53">
        <v>1</v>
      </c>
      <c r="E31" s="54">
        <v>1</v>
      </c>
      <c r="F31" s="54">
        <v>1</v>
      </c>
      <c r="G31" s="54">
        <v>1</v>
      </c>
      <c r="H31" s="54">
        <v>1</v>
      </c>
      <c r="I31" s="54">
        <v>1</v>
      </c>
      <c r="J31" s="54">
        <v>0</v>
      </c>
      <c r="K31" s="54">
        <v>0</v>
      </c>
      <c r="L31" s="54">
        <v>1</v>
      </c>
      <c r="M31" s="54">
        <v>0</v>
      </c>
      <c r="N31" s="54">
        <v>1</v>
      </c>
      <c r="O31" s="54">
        <v>1</v>
      </c>
      <c r="P31" s="54">
        <v>1</v>
      </c>
      <c r="Q31" s="54">
        <v>1</v>
      </c>
      <c r="R31" s="54">
        <v>1</v>
      </c>
      <c r="S31" s="54">
        <v>1</v>
      </c>
      <c r="T31" s="54">
        <v>0</v>
      </c>
      <c r="U31" s="54">
        <v>0</v>
      </c>
      <c r="V31" s="54">
        <v>1</v>
      </c>
      <c r="W31" s="54">
        <v>0</v>
      </c>
      <c r="X31" s="54">
        <v>1</v>
      </c>
      <c r="Y31" s="54">
        <v>1</v>
      </c>
      <c r="Z31" s="54">
        <v>1</v>
      </c>
      <c r="AA31" s="55">
        <v>1</v>
      </c>
      <c r="AB31" s="83">
        <v>1</v>
      </c>
      <c r="AC31" s="5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1</v>
      </c>
      <c r="AJ31" s="53">
        <v>1</v>
      </c>
      <c r="AK31" s="53">
        <v>1</v>
      </c>
      <c r="AL31" s="53">
        <v>0</v>
      </c>
      <c r="AM31" s="53">
        <v>1</v>
      </c>
      <c r="AN31" s="53">
        <v>0</v>
      </c>
      <c r="AO31" s="53">
        <v>0</v>
      </c>
      <c r="AP31" s="53">
        <v>0</v>
      </c>
      <c r="AQ31" s="53">
        <v>1</v>
      </c>
      <c r="AR31" s="53">
        <v>1</v>
      </c>
      <c r="AS31" s="54">
        <v>1</v>
      </c>
      <c r="AT31" s="54">
        <v>1</v>
      </c>
      <c r="AU31" s="54">
        <v>0</v>
      </c>
      <c r="AV31" s="54">
        <v>0</v>
      </c>
      <c r="AW31" s="54">
        <v>0</v>
      </c>
      <c r="AX31" s="54">
        <v>0</v>
      </c>
      <c r="AY31" s="108">
        <v>0</v>
      </c>
      <c r="AZ31" s="104">
        <f t="shared" si="6"/>
        <v>19</v>
      </c>
      <c r="BA31" s="100">
        <f t="shared" si="0"/>
        <v>27</v>
      </c>
      <c r="BB31" s="89">
        <f t="shared" si="7"/>
        <v>3</v>
      </c>
      <c r="BC31" s="94">
        <f t="shared" si="8"/>
        <v>0.5625</v>
      </c>
      <c r="BD31" s="91" t="str">
        <f t="shared" si="1"/>
        <v>SRP</v>
      </c>
      <c r="BE31" s="49">
        <f t="shared" si="2"/>
        <v>0</v>
      </c>
      <c r="BF31" s="49" t="str">
        <f t="shared" si="3"/>
        <v>8C / M</v>
      </c>
      <c r="BG31" s="50">
        <f t="shared" si="4"/>
        <v>0</v>
      </c>
    </row>
    <row r="32" spans="1:59">
      <c r="A32" s="1">
        <f t="shared" si="5"/>
        <v>20</v>
      </c>
      <c r="B32" s="44" t="s">
        <v>78</v>
      </c>
      <c r="C32" s="45"/>
      <c r="D32" s="46">
        <v>1</v>
      </c>
      <c r="E32" s="47">
        <v>1</v>
      </c>
      <c r="F32" s="47">
        <v>1</v>
      </c>
      <c r="G32" s="47">
        <v>1</v>
      </c>
      <c r="H32" s="47">
        <v>1</v>
      </c>
      <c r="I32" s="47">
        <v>1</v>
      </c>
      <c r="J32" s="47">
        <v>1</v>
      </c>
      <c r="K32" s="47">
        <v>1</v>
      </c>
      <c r="L32" s="47">
        <v>1</v>
      </c>
      <c r="M32" s="47">
        <v>1</v>
      </c>
      <c r="N32" s="47">
        <v>1</v>
      </c>
      <c r="O32" s="47">
        <v>1</v>
      </c>
      <c r="P32" s="47">
        <v>1</v>
      </c>
      <c r="Q32" s="47">
        <v>1</v>
      </c>
      <c r="R32" s="47">
        <v>0</v>
      </c>
      <c r="S32" s="47">
        <v>1</v>
      </c>
      <c r="T32" s="47">
        <v>1</v>
      </c>
      <c r="U32" s="47">
        <v>1</v>
      </c>
      <c r="V32" s="47">
        <v>1</v>
      </c>
      <c r="W32" s="47">
        <v>1</v>
      </c>
      <c r="X32" s="47">
        <v>1</v>
      </c>
      <c r="Y32" s="47">
        <v>1</v>
      </c>
      <c r="Z32" s="47">
        <v>1</v>
      </c>
      <c r="AA32" s="48">
        <v>1</v>
      </c>
      <c r="AB32" s="84">
        <v>1</v>
      </c>
      <c r="AC32" s="46">
        <v>1</v>
      </c>
      <c r="AD32" s="46">
        <v>1</v>
      </c>
      <c r="AE32" s="46">
        <v>0</v>
      </c>
      <c r="AF32" s="46">
        <v>0</v>
      </c>
      <c r="AG32" s="46">
        <v>0</v>
      </c>
      <c r="AH32" s="46">
        <v>1</v>
      </c>
      <c r="AI32" s="46">
        <v>0</v>
      </c>
      <c r="AJ32" s="46">
        <v>0</v>
      </c>
      <c r="AK32" s="46">
        <v>0</v>
      </c>
      <c r="AL32" s="46">
        <v>0</v>
      </c>
      <c r="AM32" s="46">
        <v>1</v>
      </c>
      <c r="AN32" s="46">
        <v>1</v>
      </c>
      <c r="AO32" s="46">
        <v>1</v>
      </c>
      <c r="AP32" s="46">
        <v>0</v>
      </c>
      <c r="AQ32" s="46">
        <v>1</v>
      </c>
      <c r="AR32" s="46">
        <v>0</v>
      </c>
      <c r="AS32" s="47">
        <v>0</v>
      </c>
      <c r="AT32" s="47">
        <v>0</v>
      </c>
      <c r="AU32" s="47">
        <v>1</v>
      </c>
      <c r="AV32" s="47">
        <v>1</v>
      </c>
      <c r="AW32" s="47">
        <v>1</v>
      </c>
      <c r="AX32" s="47">
        <v>0</v>
      </c>
      <c r="AY32" s="107">
        <v>0</v>
      </c>
      <c r="AZ32" s="104">
        <f t="shared" si="6"/>
        <v>23</v>
      </c>
      <c r="BA32" s="100">
        <f t="shared" si="0"/>
        <v>34</v>
      </c>
      <c r="BB32" s="89">
        <f t="shared" si="7"/>
        <v>2</v>
      </c>
      <c r="BC32" s="94">
        <f t="shared" si="8"/>
        <v>0.70833333333333337</v>
      </c>
      <c r="BD32" s="91" t="str">
        <f t="shared" si="1"/>
        <v>SRP</v>
      </c>
      <c r="BE32" s="49">
        <f t="shared" si="2"/>
        <v>0</v>
      </c>
      <c r="BF32" s="49" t="str">
        <f t="shared" si="3"/>
        <v>8C / M</v>
      </c>
      <c r="BG32" s="50">
        <f t="shared" si="4"/>
        <v>0</v>
      </c>
    </row>
    <row r="33" spans="1:60">
      <c r="A33" s="1">
        <f t="shared" si="5"/>
        <v>21</v>
      </c>
      <c r="B33" s="51" t="s">
        <v>79</v>
      </c>
      <c r="C33" s="52"/>
      <c r="D33" s="53">
        <v>1</v>
      </c>
      <c r="E33" s="54">
        <v>1</v>
      </c>
      <c r="F33" s="54">
        <v>0</v>
      </c>
      <c r="G33" s="54">
        <v>1</v>
      </c>
      <c r="H33" s="54">
        <v>0</v>
      </c>
      <c r="I33" s="54">
        <v>1</v>
      </c>
      <c r="J33" s="54">
        <v>0</v>
      </c>
      <c r="K33" s="54">
        <v>1</v>
      </c>
      <c r="L33" s="54">
        <v>0</v>
      </c>
      <c r="M33" s="54">
        <v>0</v>
      </c>
      <c r="N33" s="54">
        <v>1</v>
      </c>
      <c r="O33" s="54">
        <v>1</v>
      </c>
      <c r="P33" s="54">
        <v>1</v>
      </c>
      <c r="Q33" s="54">
        <v>0</v>
      </c>
      <c r="R33" s="54">
        <v>0</v>
      </c>
      <c r="S33" s="54">
        <v>1</v>
      </c>
      <c r="T33" s="54">
        <v>0</v>
      </c>
      <c r="U33" s="54">
        <v>1</v>
      </c>
      <c r="V33" s="54">
        <v>0</v>
      </c>
      <c r="W33" s="54">
        <v>0</v>
      </c>
      <c r="X33" s="54">
        <v>1</v>
      </c>
      <c r="Y33" s="54">
        <v>1</v>
      </c>
      <c r="Z33" s="54">
        <v>0</v>
      </c>
      <c r="AA33" s="55">
        <v>1</v>
      </c>
      <c r="AB33" s="83">
        <v>1</v>
      </c>
      <c r="AC33" s="53">
        <v>1</v>
      </c>
      <c r="AD33" s="53">
        <v>0</v>
      </c>
      <c r="AE33" s="53">
        <v>0</v>
      </c>
      <c r="AF33" s="53">
        <v>1</v>
      </c>
      <c r="AG33" s="53">
        <v>0</v>
      </c>
      <c r="AH33" s="53">
        <v>1</v>
      </c>
      <c r="AI33" s="53">
        <v>1</v>
      </c>
      <c r="AJ33" s="53">
        <v>0</v>
      </c>
      <c r="AK33" s="53">
        <v>0</v>
      </c>
      <c r="AL33" s="53">
        <v>1</v>
      </c>
      <c r="AM33" s="53">
        <v>1</v>
      </c>
      <c r="AN33" s="53">
        <v>1</v>
      </c>
      <c r="AO33" s="53">
        <v>1</v>
      </c>
      <c r="AP33" s="53">
        <v>0</v>
      </c>
      <c r="AQ33" s="53">
        <v>0</v>
      </c>
      <c r="AR33" s="53">
        <v>0</v>
      </c>
      <c r="AS33" s="54">
        <v>1</v>
      </c>
      <c r="AT33" s="54">
        <v>0</v>
      </c>
      <c r="AU33" s="54">
        <v>1</v>
      </c>
      <c r="AV33" s="54">
        <v>1</v>
      </c>
      <c r="AW33" s="54">
        <v>1</v>
      </c>
      <c r="AX33" s="54">
        <v>0</v>
      </c>
      <c r="AY33" s="108">
        <v>0</v>
      </c>
      <c r="AZ33" s="104">
        <f t="shared" si="6"/>
        <v>15</v>
      </c>
      <c r="BA33" s="100">
        <f t="shared" si="0"/>
        <v>26</v>
      </c>
      <c r="BB33" s="89">
        <f t="shared" si="7"/>
        <v>5</v>
      </c>
      <c r="BC33" s="94">
        <f t="shared" si="8"/>
        <v>0.54166666666666663</v>
      </c>
      <c r="BD33" s="91" t="str">
        <f t="shared" si="1"/>
        <v>SRP</v>
      </c>
      <c r="BE33" s="49">
        <f t="shared" si="2"/>
        <v>0</v>
      </c>
      <c r="BF33" s="49" t="str">
        <f t="shared" si="3"/>
        <v>8C / M</v>
      </c>
      <c r="BG33" s="50">
        <f t="shared" si="4"/>
        <v>0</v>
      </c>
    </row>
    <row r="34" spans="1:60">
      <c r="A34" s="1">
        <f t="shared" si="5"/>
        <v>22</v>
      </c>
      <c r="B34" s="44"/>
      <c r="C34" s="45"/>
      <c r="D34" s="46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8"/>
      <c r="AB34" s="84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7"/>
      <c r="AT34" s="47"/>
      <c r="AU34" s="47"/>
      <c r="AV34" s="47"/>
      <c r="AW34" s="47"/>
      <c r="AX34" s="47"/>
      <c r="AY34" s="107"/>
      <c r="AZ34" s="104">
        <f t="shared" si="6"/>
        <v>0</v>
      </c>
      <c r="BA34" s="100">
        <f t="shared" si="0"/>
        <v>0</v>
      </c>
      <c r="BB34" s="89">
        <f t="shared" si="7"/>
        <v>0</v>
      </c>
      <c r="BC34" s="94">
        <f t="shared" si="8"/>
        <v>0</v>
      </c>
      <c r="BD34" s="91" t="str">
        <f t="shared" si="1"/>
        <v>SRP</v>
      </c>
      <c r="BE34" s="49">
        <f t="shared" si="2"/>
        <v>0</v>
      </c>
      <c r="BF34" s="49" t="str">
        <f t="shared" si="3"/>
        <v>8C / M</v>
      </c>
      <c r="BG34" s="50">
        <f t="shared" si="4"/>
        <v>0</v>
      </c>
      <c r="BH34" s="56"/>
    </row>
    <row r="35" spans="1:60">
      <c r="A35" s="1">
        <f t="shared" si="5"/>
        <v>23</v>
      </c>
      <c r="B35" s="51"/>
      <c r="C35" s="52"/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5"/>
      <c r="AB35" s="8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4"/>
      <c r="AT35" s="54"/>
      <c r="AU35" s="54"/>
      <c r="AV35" s="54"/>
      <c r="AW35" s="54"/>
      <c r="AX35" s="54"/>
      <c r="AY35" s="108"/>
      <c r="AZ35" s="104">
        <f t="shared" si="6"/>
        <v>0</v>
      </c>
      <c r="BA35" s="100">
        <f t="shared" si="0"/>
        <v>0</v>
      </c>
      <c r="BB35" s="89">
        <f t="shared" si="7"/>
        <v>0</v>
      </c>
      <c r="BC35" s="94">
        <f t="shared" si="8"/>
        <v>0</v>
      </c>
      <c r="BD35" s="91" t="str">
        <f t="shared" si="1"/>
        <v>SRP</v>
      </c>
      <c r="BE35" s="49">
        <f t="shared" si="2"/>
        <v>0</v>
      </c>
      <c r="BF35" s="49" t="str">
        <f t="shared" si="3"/>
        <v>8C / M</v>
      </c>
      <c r="BG35" s="50">
        <f t="shared" si="4"/>
        <v>0</v>
      </c>
    </row>
    <row r="36" spans="1:60">
      <c r="A36" s="1">
        <f t="shared" si="5"/>
        <v>24</v>
      </c>
      <c r="B36" s="44"/>
      <c r="C36" s="45"/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8"/>
      <c r="AB36" s="84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7"/>
      <c r="AT36" s="47"/>
      <c r="AU36" s="47"/>
      <c r="AV36" s="47"/>
      <c r="AW36" s="47"/>
      <c r="AX36" s="47"/>
      <c r="AY36" s="107"/>
      <c r="AZ36" s="104">
        <f t="shared" si="6"/>
        <v>0</v>
      </c>
      <c r="BA36" s="100">
        <f t="shared" si="0"/>
        <v>0</v>
      </c>
      <c r="BB36" s="89">
        <f t="shared" si="7"/>
        <v>0</v>
      </c>
      <c r="BC36" s="94">
        <f t="shared" si="8"/>
        <v>0</v>
      </c>
      <c r="BD36" s="91" t="str">
        <f t="shared" si="1"/>
        <v>SRP</v>
      </c>
      <c r="BE36" s="49">
        <f t="shared" si="2"/>
        <v>0</v>
      </c>
      <c r="BF36" s="49" t="str">
        <f t="shared" si="3"/>
        <v>8C / M</v>
      </c>
      <c r="BG36" s="50">
        <f t="shared" si="4"/>
        <v>0</v>
      </c>
    </row>
    <row r="37" spans="1:60">
      <c r="A37" s="1">
        <f t="shared" si="5"/>
        <v>25</v>
      </c>
      <c r="B37" s="51"/>
      <c r="C37" s="52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5"/>
      <c r="AB37" s="8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4"/>
      <c r="AT37" s="54"/>
      <c r="AU37" s="54"/>
      <c r="AV37" s="54"/>
      <c r="AW37" s="54"/>
      <c r="AX37" s="54"/>
      <c r="AY37" s="108"/>
      <c r="AZ37" s="104">
        <f t="shared" si="6"/>
        <v>0</v>
      </c>
      <c r="BA37" s="100">
        <f t="shared" si="0"/>
        <v>0</v>
      </c>
      <c r="BB37" s="89">
        <f t="shared" si="7"/>
        <v>0</v>
      </c>
      <c r="BC37" s="94">
        <f t="shared" si="8"/>
        <v>0</v>
      </c>
      <c r="BD37" s="91" t="str">
        <f t="shared" si="1"/>
        <v>SRP</v>
      </c>
      <c r="BE37" s="49">
        <f t="shared" si="2"/>
        <v>0</v>
      </c>
      <c r="BF37" s="49" t="str">
        <f t="shared" si="3"/>
        <v>8C / M</v>
      </c>
      <c r="BG37" s="50">
        <f t="shared" si="4"/>
        <v>0</v>
      </c>
    </row>
    <row r="38" spans="1:60">
      <c r="A38" s="1">
        <f t="shared" si="5"/>
        <v>26</v>
      </c>
      <c r="B38" s="44"/>
      <c r="C38" s="45"/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8"/>
      <c r="AB38" s="84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7"/>
      <c r="AT38" s="47"/>
      <c r="AU38" s="47"/>
      <c r="AV38" s="47"/>
      <c r="AW38" s="47"/>
      <c r="AX38" s="47"/>
      <c r="AY38" s="107"/>
      <c r="AZ38" s="104">
        <f t="shared" si="6"/>
        <v>0</v>
      </c>
      <c r="BA38" s="100">
        <f t="shared" si="0"/>
        <v>0</v>
      </c>
      <c r="BB38" s="89">
        <f t="shared" si="7"/>
        <v>0</v>
      </c>
      <c r="BC38" s="94">
        <f t="shared" si="8"/>
        <v>0</v>
      </c>
      <c r="BD38" s="91" t="str">
        <f t="shared" si="1"/>
        <v>SRP</v>
      </c>
      <c r="BE38" s="49">
        <f t="shared" si="2"/>
        <v>0</v>
      </c>
      <c r="BF38" s="49" t="str">
        <f t="shared" si="3"/>
        <v>8C / M</v>
      </c>
      <c r="BG38" s="50">
        <f t="shared" si="4"/>
        <v>0</v>
      </c>
    </row>
    <row r="39" spans="1:60">
      <c r="A39" s="1">
        <f t="shared" si="5"/>
        <v>27</v>
      </c>
      <c r="B39" s="51"/>
      <c r="C39" s="52"/>
      <c r="D39" s="53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5"/>
      <c r="AB39" s="8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4"/>
      <c r="AT39" s="54"/>
      <c r="AU39" s="54"/>
      <c r="AV39" s="54"/>
      <c r="AW39" s="54"/>
      <c r="AX39" s="54"/>
      <c r="AY39" s="108"/>
      <c r="AZ39" s="104">
        <f t="shared" si="6"/>
        <v>0</v>
      </c>
      <c r="BA39" s="100">
        <f t="shared" si="0"/>
        <v>0</v>
      </c>
      <c r="BB39" s="89">
        <f t="shared" si="7"/>
        <v>0</v>
      </c>
      <c r="BC39" s="94">
        <f t="shared" si="8"/>
        <v>0</v>
      </c>
      <c r="BD39" s="91" t="str">
        <f t="shared" si="1"/>
        <v>SRP</v>
      </c>
      <c r="BE39" s="49">
        <f t="shared" si="2"/>
        <v>0</v>
      </c>
      <c r="BF39" s="49" t="str">
        <f t="shared" si="3"/>
        <v>8C / M</v>
      </c>
      <c r="BG39" s="50">
        <f t="shared" si="4"/>
        <v>0</v>
      </c>
    </row>
    <row r="40" spans="1:60">
      <c r="A40" s="1">
        <f t="shared" si="5"/>
        <v>28</v>
      </c>
      <c r="B40" s="44"/>
      <c r="C40" s="45"/>
      <c r="D40" s="46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8"/>
      <c r="AB40" s="84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7"/>
      <c r="AT40" s="47"/>
      <c r="AU40" s="47"/>
      <c r="AV40" s="47"/>
      <c r="AW40" s="47"/>
      <c r="AX40" s="47"/>
      <c r="AY40" s="107"/>
      <c r="AZ40" s="104">
        <f t="shared" si="6"/>
        <v>0</v>
      </c>
      <c r="BA40" s="100">
        <f t="shared" si="0"/>
        <v>0</v>
      </c>
      <c r="BB40" s="89">
        <f t="shared" si="7"/>
        <v>0</v>
      </c>
      <c r="BC40" s="94">
        <f t="shared" si="8"/>
        <v>0</v>
      </c>
      <c r="BD40" s="91" t="str">
        <f t="shared" si="1"/>
        <v>SRP</v>
      </c>
      <c r="BE40" s="49">
        <f t="shared" si="2"/>
        <v>0</v>
      </c>
      <c r="BF40" s="49" t="str">
        <f t="shared" si="3"/>
        <v>8C / M</v>
      </c>
      <c r="BG40" s="50">
        <f t="shared" si="4"/>
        <v>0</v>
      </c>
    </row>
    <row r="41" spans="1:60">
      <c r="A41" s="1">
        <f t="shared" si="5"/>
        <v>29</v>
      </c>
      <c r="B41" s="51"/>
      <c r="C41" s="52"/>
      <c r="D41" s="53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5"/>
      <c r="AB41" s="8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4"/>
      <c r="AT41" s="54"/>
      <c r="AU41" s="54"/>
      <c r="AV41" s="54"/>
      <c r="AW41" s="54"/>
      <c r="AX41" s="54"/>
      <c r="AY41" s="108"/>
      <c r="AZ41" s="104">
        <f t="shared" si="6"/>
        <v>0</v>
      </c>
      <c r="BA41" s="100">
        <f t="shared" si="0"/>
        <v>0</v>
      </c>
      <c r="BB41" s="89">
        <f t="shared" si="7"/>
        <v>0</v>
      </c>
      <c r="BC41" s="94">
        <f t="shared" si="8"/>
        <v>0</v>
      </c>
      <c r="BD41" s="91" t="str">
        <f t="shared" si="1"/>
        <v>SRP</v>
      </c>
      <c r="BE41" s="49">
        <f t="shared" si="2"/>
        <v>0</v>
      </c>
      <c r="BF41" s="49" t="str">
        <f t="shared" si="3"/>
        <v>8C / M</v>
      </c>
      <c r="BG41" s="50">
        <f t="shared" si="4"/>
        <v>0</v>
      </c>
    </row>
    <row r="42" spans="1:60">
      <c r="A42" s="1">
        <f t="shared" si="5"/>
        <v>30</v>
      </c>
      <c r="B42" s="44"/>
      <c r="C42" s="45"/>
      <c r="D42" s="46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8"/>
      <c r="AB42" s="84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7"/>
      <c r="AT42" s="47"/>
      <c r="AU42" s="47"/>
      <c r="AV42" s="47"/>
      <c r="AW42" s="47"/>
      <c r="AX42" s="47"/>
      <c r="AY42" s="107"/>
      <c r="AZ42" s="104">
        <f t="shared" si="6"/>
        <v>0</v>
      </c>
      <c r="BA42" s="100">
        <f t="shared" si="0"/>
        <v>0</v>
      </c>
      <c r="BB42" s="89">
        <f t="shared" si="7"/>
        <v>0</v>
      </c>
      <c r="BC42" s="94">
        <f t="shared" si="8"/>
        <v>0</v>
      </c>
      <c r="BD42" s="91" t="str">
        <f t="shared" si="1"/>
        <v>SRP</v>
      </c>
      <c r="BE42" s="49">
        <f t="shared" si="2"/>
        <v>0</v>
      </c>
      <c r="BF42" s="49" t="str">
        <f t="shared" si="3"/>
        <v>8C / M</v>
      </c>
      <c r="BG42" s="50">
        <f t="shared" si="4"/>
        <v>0</v>
      </c>
    </row>
    <row r="43" spans="1:60">
      <c r="A43" s="1">
        <f t="shared" si="5"/>
        <v>31</v>
      </c>
      <c r="B43" s="51"/>
      <c r="C43" s="52"/>
      <c r="D43" s="53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5"/>
      <c r="AB43" s="8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4"/>
      <c r="AT43" s="54"/>
      <c r="AU43" s="54"/>
      <c r="AV43" s="54"/>
      <c r="AW43" s="54"/>
      <c r="AX43" s="54"/>
      <c r="AY43" s="108"/>
      <c r="AZ43" s="104">
        <f t="shared" si="6"/>
        <v>0</v>
      </c>
      <c r="BA43" s="100">
        <f t="shared" si="0"/>
        <v>0</v>
      </c>
      <c r="BB43" s="89">
        <f t="shared" si="7"/>
        <v>0</v>
      </c>
      <c r="BC43" s="94">
        <f t="shared" si="8"/>
        <v>0</v>
      </c>
      <c r="BD43" s="91" t="str">
        <f t="shared" si="1"/>
        <v>SRP</v>
      </c>
      <c r="BE43" s="49">
        <f t="shared" si="2"/>
        <v>0</v>
      </c>
      <c r="BF43" s="49" t="str">
        <f t="shared" si="3"/>
        <v>8C / M</v>
      </c>
      <c r="BG43" s="50">
        <f t="shared" si="4"/>
        <v>0</v>
      </c>
    </row>
    <row r="44" spans="1:60">
      <c r="A44" s="1">
        <f t="shared" si="5"/>
        <v>32</v>
      </c>
      <c r="B44" s="44"/>
      <c r="C44" s="45"/>
      <c r="D44" s="4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8"/>
      <c r="AB44" s="84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7"/>
      <c r="AT44" s="47"/>
      <c r="AU44" s="47"/>
      <c r="AV44" s="47"/>
      <c r="AW44" s="47"/>
      <c r="AX44" s="47"/>
      <c r="AY44" s="107"/>
      <c r="AZ44" s="104">
        <f>SUM(D44:AA44)+AF44+AL44+AP44+AT44</f>
        <v>0</v>
      </c>
      <c r="BA44" s="113">
        <f t="shared" si="0"/>
        <v>0</v>
      </c>
      <c r="BB44" s="89">
        <f t="shared" si="7"/>
        <v>0</v>
      </c>
      <c r="BC44" s="94">
        <f>BA44/48</f>
        <v>0</v>
      </c>
      <c r="BD44" s="91" t="str">
        <f t="shared" si="1"/>
        <v>SRP</v>
      </c>
      <c r="BE44" s="49">
        <f t="shared" si="2"/>
        <v>0</v>
      </c>
      <c r="BF44" s="49" t="str">
        <f t="shared" si="3"/>
        <v>8C / M</v>
      </c>
      <c r="BG44" s="50">
        <f t="shared" si="4"/>
        <v>0</v>
      </c>
      <c r="BH44" s="57"/>
    </row>
    <row r="45" spans="1:60">
      <c r="A45" s="1">
        <f t="shared" si="5"/>
        <v>33</v>
      </c>
      <c r="B45" s="51"/>
      <c r="C45" s="52"/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5"/>
      <c r="AB45" s="8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4"/>
      <c r="AT45" s="54"/>
      <c r="AU45" s="54"/>
      <c r="AV45" s="54"/>
      <c r="AW45" s="54"/>
      <c r="AX45" s="54"/>
      <c r="AY45" s="108"/>
      <c r="AZ45" s="104">
        <f t="shared" si="6"/>
        <v>0</v>
      </c>
      <c r="BA45" s="100">
        <f t="shared" si="0"/>
        <v>0</v>
      </c>
      <c r="BB45" s="89">
        <f t="shared" si="7"/>
        <v>0</v>
      </c>
      <c r="BC45" s="94">
        <f t="shared" si="8"/>
        <v>0</v>
      </c>
      <c r="BD45" s="91" t="str">
        <f t="shared" si="1"/>
        <v>SRP</v>
      </c>
      <c r="BE45" s="49">
        <f t="shared" si="2"/>
        <v>0</v>
      </c>
      <c r="BF45" s="49" t="str">
        <f t="shared" si="3"/>
        <v>8C / M</v>
      </c>
      <c r="BG45" s="50">
        <f t="shared" si="4"/>
        <v>0</v>
      </c>
    </row>
    <row r="46" spans="1:60">
      <c r="A46" s="1">
        <f t="shared" si="5"/>
        <v>34</v>
      </c>
      <c r="B46" s="44"/>
      <c r="C46" s="45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8"/>
      <c r="AB46" s="84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7"/>
      <c r="AT46" s="47"/>
      <c r="AU46" s="47"/>
      <c r="AV46" s="47"/>
      <c r="AW46" s="47"/>
      <c r="AX46" s="47"/>
      <c r="AY46" s="107"/>
      <c r="AZ46" s="104">
        <f t="shared" si="6"/>
        <v>0</v>
      </c>
      <c r="BA46" s="100">
        <f t="shared" si="0"/>
        <v>0</v>
      </c>
      <c r="BB46" s="89">
        <f t="shared" si="7"/>
        <v>0</v>
      </c>
      <c r="BC46" s="94">
        <f t="shared" si="8"/>
        <v>0</v>
      </c>
      <c r="BD46" s="91" t="str">
        <f t="shared" si="1"/>
        <v>SRP</v>
      </c>
      <c r="BE46" s="49">
        <f t="shared" si="2"/>
        <v>0</v>
      </c>
      <c r="BF46" s="49" t="str">
        <f t="shared" si="3"/>
        <v>8C / M</v>
      </c>
      <c r="BG46" s="50">
        <f t="shared" si="4"/>
        <v>0</v>
      </c>
    </row>
    <row r="47" spans="1:60">
      <c r="A47" s="1">
        <f t="shared" si="5"/>
        <v>35</v>
      </c>
      <c r="B47" s="51"/>
      <c r="C47" s="52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5"/>
      <c r="AB47" s="8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4"/>
      <c r="AT47" s="54"/>
      <c r="AU47" s="54"/>
      <c r="AV47" s="54"/>
      <c r="AW47" s="54"/>
      <c r="AX47" s="54"/>
      <c r="AY47" s="108"/>
      <c r="AZ47" s="104">
        <f t="shared" si="6"/>
        <v>0</v>
      </c>
      <c r="BA47" s="100">
        <f t="shared" si="0"/>
        <v>0</v>
      </c>
      <c r="BB47" s="89">
        <f t="shared" si="7"/>
        <v>0</v>
      </c>
      <c r="BC47" s="94">
        <f t="shared" si="8"/>
        <v>0</v>
      </c>
      <c r="BD47" s="91" t="str">
        <f t="shared" si="1"/>
        <v>SRP</v>
      </c>
      <c r="BE47" s="49">
        <f t="shared" si="2"/>
        <v>0</v>
      </c>
      <c r="BF47" s="49" t="str">
        <f t="shared" si="3"/>
        <v>8C / M</v>
      </c>
      <c r="BG47" s="50">
        <f t="shared" si="4"/>
        <v>0</v>
      </c>
    </row>
    <row r="48" spans="1:60" ht="14.4" thickBot="1">
      <c r="A48" s="1">
        <f t="shared" si="5"/>
        <v>36</v>
      </c>
      <c r="B48" s="44"/>
      <c r="C48" s="45"/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8"/>
      <c r="AB48" s="85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7"/>
      <c r="AT48" s="47"/>
      <c r="AU48" s="47"/>
      <c r="AV48" s="47"/>
      <c r="AW48" s="47"/>
      <c r="AX48" s="47"/>
      <c r="AY48" s="109"/>
      <c r="AZ48" s="105">
        <f t="shared" si="6"/>
        <v>0</v>
      </c>
      <c r="BA48" s="69">
        <f t="shared" si="0"/>
        <v>0</v>
      </c>
      <c r="BB48" s="89">
        <f t="shared" si="7"/>
        <v>0</v>
      </c>
      <c r="BC48" s="102">
        <f t="shared" si="8"/>
        <v>0</v>
      </c>
      <c r="BD48" s="92" t="str">
        <f t="shared" si="1"/>
        <v>SRP</v>
      </c>
      <c r="BE48" s="59">
        <f t="shared" si="2"/>
        <v>0</v>
      </c>
      <c r="BF48" s="59" t="str">
        <f t="shared" si="3"/>
        <v>8C / M</v>
      </c>
      <c r="BG48" s="60">
        <f t="shared" si="4"/>
        <v>0</v>
      </c>
    </row>
    <row r="49" spans="2:59" ht="25.5" customHeight="1">
      <c r="B49" s="61" t="s">
        <v>29</v>
      </c>
      <c r="C49" s="62">
        <f>IF(COUNTA(C13:C48)&gt;0,COUNTA(C13:C48),1)</f>
        <v>1</v>
      </c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6"/>
      <c r="AB49" s="86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4"/>
      <c r="AT49" s="64"/>
      <c r="AU49" s="64"/>
      <c r="AV49" s="64"/>
      <c r="AW49" s="64"/>
      <c r="AX49" s="64"/>
      <c r="AY49" s="111"/>
      <c r="AZ49" s="110">
        <f>SUM(AZ13:AZ48)/$C$49</f>
        <v>373</v>
      </c>
      <c r="BA49" s="67">
        <f>SUM(BA13:BA48)/$C$49</f>
        <v>567</v>
      </c>
      <c r="BB49" s="67">
        <f>SUM(BB13:BB48)/$C$49</f>
        <v>69</v>
      </c>
      <c r="BC49" s="93">
        <f>SUM(BA13:BA48)/(C49*48)</f>
        <v>11.8125</v>
      </c>
      <c r="BD49" s="114" t="s">
        <v>30</v>
      </c>
      <c r="BE49" s="114"/>
      <c r="BF49" s="114"/>
      <c r="BG49" s="114"/>
    </row>
    <row r="50" spans="2:59" ht="26.25" customHeight="1">
      <c r="B50" s="115" t="s">
        <v>31</v>
      </c>
      <c r="C50" s="115"/>
      <c r="D50" s="68">
        <f t="shared" ref="D50:AA50" si="9">SUM(D13:D48)</f>
        <v>19</v>
      </c>
      <c r="E50" s="58">
        <f t="shared" si="9"/>
        <v>12</v>
      </c>
      <c r="F50" s="58">
        <f t="shared" si="9"/>
        <v>15</v>
      </c>
      <c r="G50" s="58">
        <f t="shared" si="9"/>
        <v>17</v>
      </c>
      <c r="H50" s="58">
        <f t="shared" si="9"/>
        <v>12</v>
      </c>
      <c r="I50" s="58">
        <f t="shared" si="9"/>
        <v>21</v>
      </c>
      <c r="J50" s="58">
        <f t="shared" si="9"/>
        <v>9</v>
      </c>
      <c r="K50" s="58">
        <f t="shared" si="9"/>
        <v>14</v>
      </c>
      <c r="L50" s="58">
        <f t="shared" si="9"/>
        <v>17</v>
      </c>
      <c r="M50" s="58">
        <f t="shared" si="9"/>
        <v>6</v>
      </c>
      <c r="N50" s="58">
        <f t="shared" si="9"/>
        <v>18</v>
      </c>
      <c r="O50" s="58">
        <f t="shared" si="9"/>
        <v>14</v>
      </c>
      <c r="P50" s="58">
        <f t="shared" si="9"/>
        <v>18</v>
      </c>
      <c r="Q50" s="58">
        <f t="shared" si="9"/>
        <v>15</v>
      </c>
      <c r="R50" s="58">
        <f t="shared" si="9"/>
        <v>13</v>
      </c>
      <c r="S50" s="58">
        <f t="shared" si="9"/>
        <v>21</v>
      </c>
      <c r="T50" s="58">
        <f t="shared" si="9"/>
        <v>10</v>
      </c>
      <c r="U50" s="58">
        <f t="shared" si="9"/>
        <v>13</v>
      </c>
      <c r="V50" s="58">
        <f t="shared" si="9"/>
        <v>17</v>
      </c>
      <c r="W50" s="58">
        <f t="shared" si="9"/>
        <v>7</v>
      </c>
      <c r="X50" s="58">
        <f t="shared" si="9"/>
        <v>20</v>
      </c>
      <c r="Y50" s="58">
        <f t="shared" si="9"/>
        <v>12</v>
      </c>
      <c r="Z50" s="58">
        <f t="shared" si="9"/>
        <v>16</v>
      </c>
      <c r="AA50" s="81">
        <f t="shared" si="9"/>
        <v>16</v>
      </c>
      <c r="AB50" s="87">
        <f>SUM(AB13:AB48)</f>
        <v>16</v>
      </c>
      <c r="AC50" s="70">
        <f>SUM(AC13:AC48)</f>
        <v>11</v>
      </c>
      <c r="AD50" s="70">
        <f t="shared" ref="AD50:AQ50" si="10">SUM(AD13:AD48)</f>
        <v>8</v>
      </c>
      <c r="AE50" s="70">
        <f t="shared" si="10"/>
        <v>4</v>
      </c>
      <c r="AF50" s="70">
        <f t="shared" si="10"/>
        <v>4</v>
      </c>
      <c r="AG50" s="70">
        <f t="shared" si="10"/>
        <v>2</v>
      </c>
      <c r="AH50" s="70">
        <f t="shared" si="10"/>
        <v>16</v>
      </c>
      <c r="AI50" s="70">
        <f t="shared" si="10"/>
        <v>14</v>
      </c>
      <c r="AJ50" s="70">
        <f t="shared" si="10"/>
        <v>9</v>
      </c>
      <c r="AK50" s="70">
        <f t="shared" si="10"/>
        <v>5</v>
      </c>
      <c r="AL50" s="70">
        <f t="shared" si="10"/>
        <v>7</v>
      </c>
      <c r="AM50" s="70">
        <f t="shared" si="10"/>
        <v>13</v>
      </c>
      <c r="AN50" s="70">
        <f t="shared" si="10"/>
        <v>11</v>
      </c>
      <c r="AO50" s="70">
        <f t="shared" si="10"/>
        <v>11</v>
      </c>
      <c r="AP50" s="70">
        <f t="shared" si="10"/>
        <v>6</v>
      </c>
      <c r="AQ50" s="70">
        <f t="shared" si="10"/>
        <v>18</v>
      </c>
      <c r="AR50" s="70">
        <f t="shared" ref="AR50:AY50" si="11">SUM(AR13:AR48)</f>
        <v>13</v>
      </c>
      <c r="AS50" s="70">
        <f t="shared" si="11"/>
        <v>6</v>
      </c>
      <c r="AT50" s="70">
        <f t="shared" si="11"/>
        <v>4</v>
      </c>
      <c r="AU50" s="70">
        <f t="shared" si="11"/>
        <v>14</v>
      </c>
      <c r="AV50" s="70">
        <f t="shared" si="11"/>
        <v>11</v>
      </c>
      <c r="AW50" s="70">
        <f t="shared" si="11"/>
        <v>6</v>
      </c>
      <c r="AX50" s="70">
        <f t="shared" si="11"/>
        <v>3</v>
      </c>
      <c r="AY50" s="70">
        <f t="shared" si="11"/>
        <v>3</v>
      </c>
      <c r="AZ50" s="71"/>
      <c r="BA50" s="72"/>
      <c r="BB50" s="72"/>
      <c r="BC50" s="72"/>
      <c r="BD50" s="73"/>
      <c r="BE50" s="73"/>
      <c r="BF50" s="3"/>
      <c r="BG50" s="74"/>
    </row>
    <row r="51" spans="2:59" ht="34.5" customHeight="1" thickBot="1">
      <c r="B51" s="116" t="s">
        <v>32</v>
      </c>
      <c r="C51" s="116"/>
      <c r="D51" s="75">
        <f t="shared" ref="D51:AA51" si="12">D50/$C$49</f>
        <v>19</v>
      </c>
      <c r="E51" s="76">
        <f t="shared" si="12"/>
        <v>12</v>
      </c>
      <c r="F51" s="76">
        <f t="shared" si="12"/>
        <v>15</v>
      </c>
      <c r="G51" s="76">
        <f t="shared" si="12"/>
        <v>17</v>
      </c>
      <c r="H51" s="76">
        <f t="shared" si="12"/>
        <v>12</v>
      </c>
      <c r="I51" s="76">
        <f t="shared" si="12"/>
        <v>21</v>
      </c>
      <c r="J51" s="76">
        <f t="shared" si="12"/>
        <v>9</v>
      </c>
      <c r="K51" s="76">
        <f t="shared" si="12"/>
        <v>14</v>
      </c>
      <c r="L51" s="76">
        <f t="shared" si="12"/>
        <v>17</v>
      </c>
      <c r="M51" s="76">
        <f t="shared" si="12"/>
        <v>6</v>
      </c>
      <c r="N51" s="76">
        <f t="shared" si="12"/>
        <v>18</v>
      </c>
      <c r="O51" s="76">
        <f t="shared" si="12"/>
        <v>14</v>
      </c>
      <c r="P51" s="76">
        <f t="shared" si="12"/>
        <v>18</v>
      </c>
      <c r="Q51" s="76">
        <f t="shared" si="12"/>
        <v>15</v>
      </c>
      <c r="R51" s="76">
        <f t="shared" si="12"/>
        <v>13</v>
      </c>
      <c r="S51" s="76">
        <f t="shared" si="12"/>
        <v>21</v>
      </c>
      <c r="T51" s="76">
        <f t="shared" si="12"/>
        <v>10</v>
      </c>
      <c r="U51" s="76">
        <f t="shared" si="12"/>
        <v>13</v>
      </c>
      <c r="V51" s="76">
        <f t="shared" si="12"/>
        <v>17</v>
      </c>
      <c r="W51" s="76">
        <f t="shared" si="12"/>
        <v>7</v>
      </c>
      <c r="X51" s="76">
        <f t="shared" si="12"/>
        <v>20</v>
      </c>
      <c r="Y51" s="76">
        <f t="shared" si="12"/>
        <v>12</v>
      </c>
      <c r="Z51" s="76">
        <f t="shared" si="12"/>
        <v>16</v>
      </c>
      <c r="AA51" s="82">
        <f t="shared" si="12"/>
        <v>16</v>
      </c>
      <c r="AB51" s="88">
        <f>AB50/$C$49</f>
        <v>16</v>
      </c>
      <c r="AC51" s="75">
        <f>AC50/$C$49</f>
        <v>11</v>
      </c>
      <c r="AD51" s="75">
        <f t="shared" ref="AD51:AQ51" si="13">AD50/$C$49</f>
        <v>8</v>
      </c>
      <c r="AE51" s="75">
        <f t="shared" si="13"/>
        <v>4</v>
      </c>
      <c r="AF51" s="75">
        <f t="shared" si="13"/>
        <v>4</v>
      </c>
      <c r="AG51" s="75">
        <f t="shared" si="13"/>
        <v>2</v>
      </c>
      <c r="AH51" s="75">
        <f t="shared" si="13"/>
        <v>16</v>
      </c>
      <c r="AI51" s="75">
        <f t="shared" si="13"/>
        <v>14</v>
      </c>
      <c r="AJ51" s="75">
        <f t="shared" si="13"/>
        <v>9</v>
      </c>
      <c r="AK51" s="75">
        <f t="shared" si="13"/>
        <v>5</v>
      </c>
      <c r="AL51" s="75">
        <f t="shared" si="13"/>
        <v>7</v>
      </c>
      <c r="AM51" s="75">
        <f t="shared" si="13"/>
        <v>13</v>
      </c>
      <c r="AN51" s="75">
        <f t="shared" si="13"/>
        <v>11</v>
      </c>
      <c r="AO51" s="75">
        <f t="shared" si="13"/>
        <v>11</v>
      </c>
      <c r="AP51" s="75">
        <f t="shared" si="13"/>
        <v>6</v>
      </c>
      <c r="AQ51" s="75">
        <f t="shared" si="13"/>
        <v>18</v>
      </c>
      <c r="AR51" s="75">
        <f t="shared" ref="AR51:AY51" si="14">AR50/$C$49</f>
        <v>13</v>
      </c>
      <c r="AS51" s="75">
        <f t="shared" si="14"/>
        <v>6</v>
      </c>
      <c r="AT51" s="75">
        <f t="shared" si="14"/>
        <v>4</v>
      </c>
      <c r="AU51" s="75">
        <f t="shared" si="14"/>
        <v>14</v>
      </c>
      <c r="AV51" s="75">
        <f t="shared" si="14"/>
        <v>11</v>
      </c>
      <c r="AW51" s="75">
        <f t="shared" si="14"/>
        <v>6</v>
      </c>
      <c r="AX51" s="75">
        <f t="shared" si="14"/>
        <v>3</v>
      </c>
      <c r="AY51" s="75">
        <f t="shared" si="14"/>
        <v>3</v>
      </c>
      <c r="AZ51" s="77"/>
      <c r="BA51" s="78"/>
      <c r="BB51" s="78"/>
      <c r="BC51" s="78"/>
      <c r="BD51" s="78"/>
      <c r="BE51" s="78"/>
      <c r="BF51" s="79"/>
      <c r="BG51" s="80"/>
    </row>
    <row r="53" spans="2:59">
      <c r="BC53" s="97"/>
    </row>
  </sheetData>
  <sheetProtection sheet="1" objects="1" scenarios="1" selectLockedCells="1"/>
  <mergeCells count="30">
    <mergeCell ref="B2:BG2"/>
    <mergeCell ref="Z5:AZ6"/>
    <mergeCell ref="BA5:BG6"/>
    <mergeCell ref="B9:C10"/>
    <mergeCell ref="D9:AA9"/>
    <mergeCell ref="AB10:AC10"/>
    <mergeCell ref="AR10:AS10"/>
    <mergeCell ref="AT10:AU10"/>
    <mergeCell ref="AV10:AW10"/>
    <mergeCell ref="AB9:AY9"/>
    <mergeCell ref="AZ9:BA9"/>
    <mergeCell ref="AH10:AI10"/>
    <mergeCell ref="AJ10:AK10"/>
    <mergeCell ref="AL10:AM10"/>
    <mergeCell ref="BD49:BG49"/>
    <mergeCell ref="B50:C50"/>
    <mergeCell ref="B51:C51"/>
    <mergeCell ref="AX10:AY10"/>
    <mergeCell ref="AZ10:AZ12"/>
    <mergeCell ref="BA10:BA12"/>
    <mergeCell ref="BB10:BB12"/>
    <mergeCell ref="BC10:BC12"/>
    <mergeCell ref="BD10:BD12"/>
    <mergeCell ref="BE10:BE12"/>
    <mergeCell ref="BF10:BF12"/>
    <mergeCell ref="BG10:BG12"/>
    <mergeCell ref="AD10:AE10"/>
    <mergeCell ref="AF10:AG10"/>
    <mergeCell ref="AN10:AO10"/>
    <mergeCell ref="AP10:AQ10"/>
  </mergeCells>
  <conditionalFormatting sqref="C49">
    <cfRule type="expression" dxfId="0" priority="1" stopIfTrue="1">
      <formula>0</formula>
    </cfRule>
  </conditionalFormatting>
  <dataValidations xWindow="123" yWindow="531" count="3">
    <dataValidation type="list" allowBlank="1" showInputMessage="1" showErrorMessage="1" promptTitle="Geschlecht" prompt="Bitte geben Sie hier m für männlich und w für weiblich ein!" sqref="C13:C48">
      <formula1>"m,w"</formula1>
    </dataValidation>
    <dataValidation allowBlank="1" showInputMessage="1" showErrorMessage="1" promptTitle="Code" prompt="Bitte geben Sie hier einen Code für Ihre Schüler(innen) ein, der bis zur Matura in dieser Form bestehen bleiben kann, sodass die Ergebnisse als Längsschnitt verfolgt werden können!" sqref="B13:B48">
      <formula1>0</formula1>
      <formula2>0</formula2>
    </dataValidation>
    <dataValidation type="whole" allowBlank="1" showInputMessage="1" showErrorMessage="1" sqref="D13:AY48">
      <formula1>0</formula1>
      <formula2>1</formula2>
    </dataValidation>
  </dataValidations>
  <pageMargins left="0.7" right="0.7" top="0.78749999999999998" bottom="0.78749999999999998" header="0.51180555555555551" footer="0.51180555555555551"/>
  <pageSetup paperSize="9" scale="42" firstPageNumber="0" orientation="landscape" horizontalDpi="300" verticalDpi="300" r:id="rId1"/>
  <headerFooter alignWithMargins="0"/>
  <colBreaks count="1" manualBreakCount="1">
    <brk id="27" max="50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Auswertung Probematura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</dc:creator>
  <cp:lastModifiedBy>Herbert</cp:lastModifiedBy>
  <cp:lastPrinted>2014-05-12T06:08:22Z</cp:lastPrinted>
  <dcterms:created xsi:type="dcterms:W3CDTF">2013-04-30T10:34:28Z</dcterms:created>
  <dcterms:modified xsi:type="dcterms:W3CDTF">2014-05-12T07:30:53Z</dcterms:modified>
</cp:coreProperties>
</file>